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Users\vk6954\Desktop\DOI\"/>
    </mc:Choice>
  </mc:AlternateContent>
  <bookViews>
    <workbookView xWindow="60" yWindow="170" windowWidth="13820" windowHeight="7980" tabRatio="693" firstSheet="9" activeTab="12"/>
  </bookViews>
  <sheets>
    <sheet name="1 Stichprobe HH" sheetId="1" r:id="rId1"/>
    <sheet name="2 Stichprobe P" sheetId="2" r:id="rId2"/>
    <sheet name="3 IST-Soll-Vgl. HH" sheetId="3" r:id="rId3"/>
    <sheet name="4 IST-Soll-Vgl. Pers." sheetId="4" r:id="rId4"/>
    <sheet name="5 Führerscheinbesitz" sheetId="5" r:id="rId5"/>
    <sheet name="6 Pkw-Verfügbarkeit" sheetId="6" r:id="rId6"/>
    <sheet name="7 Verkehrsbeteiligung" sheetId="7" r:id="rId7"/>
    <sheet name="8 VA" sheetId="8" r:id="rId8"/>
    <sheet name="9 VA-Fortsetzung" sheetId="15" r:id="rId9"/>
    <sheet name="10 VL und Mobilitätszeit" sheetId="12" r:id="rId10"/>
    <sheet name="11 Mobilitätskenngrößen" sheetId="13" r:id="rId11"/>
    <sheet name="12 Tankbuchstatistik" sheetId="16" r:id="rId12"/>
    <sheet name="Hinweise und Fußnoten" sheetId="14" r:id="rId13"/>
  </sheets>
  <externalReferences>
    <externalReference r:id="rId14"/>
  </externalReferences>
  <definedNames>
    <definedName name="_" localSheetId="6">'7 Verkehrsbeteiligung'!$B$2:$M$27</definedName>
    <definedName name="_ftn1" localSheetId="0">'1 Stichprobe HH'!$B$30</definedName>
    <definedName name="_ftn2" localSheetId="9">'10 VL und Mobilitätszeit'!#REF!</definedName>
    <definedName name="_ftnref1" localSheetId="0">'1 Stichprobe HH'!#REF!</definedName>
    <definedName name="_ftnref2" localSheetId="9">'10 VL und Mobilitätszeit'!$B$5</definedName>
    <definedName name="a" localSheetId="4">'5 Führerscheinbesitz'!$B$2:$M$19</definedName>
    <definedName name="OLE_LINK1" localSheetId="2">'3 IST-Soll-Vgl. HH'!#REF!</definedName>
    <definedName name="OLE_LINK1" localSheetId="3">'4 IST-Soll-Vgl. Pers.'!#REF!</definedName>
    <definedName name="Print_Area" localSheetId="9">'10 VL und Mobilitätszeit'!$B$2:$M$28</definedName>
    <definedName name="Print_Area" localSheetId="10">'11 Mobilitätskenngrößen'!$B$2:$Q$20</definedName>
    <definedName name="Print_Area" localSheetId="4">'5 Führerscheinbesitz'!$B$2:$M$19</definedName>
    <definedName name="Print_Area" localSheetId="5">'6 Pkw-Verfügbarkeit'!$B$2:$M$28</definedName>
    <definedName name="Print_Area" localSheetId="6">'7 Verkehrsbeteiligung'!$B$2:$M$27</definedName>
    <definedName name="Print_Area" localSheetId="7">'8 VA'!$B$2:$M$29</definedName>
    <definedName name="Print_Area" localSheetId="12">'Hinweise und Fußnoten'!$A$1:$M$20</definedName>
    <definedName name="Print_Area2" localSheetId="9">'10 VL und Mobilitätszeit'!$B$2:$M$29</definedName>
    <definedName name="Print_Area2" localSheetId="7">'8 VA'!$B$2:$M$30</definedName>
    <definedName name="Print_Titles" localSheetId="5">'6 Pkw-Verfügbarkeit'!$2:$5</definedName>
  </definedNames>
  <calcPr calcId="162913"/>
</workbook>
</file>

<file path=xl/calcChain.xml><?xml version="1.0" encoding="utf-8"?>
<calcChain xmlns="http://schemas.openxmlformats.org/spreadsheetml/2006/main">
  <c r="C15" i="16" l="1"/>
  <c r="C14" i="16"/>
  <c r="C13" i="16"/>
  <c r="C12" i="16"/>
  <c r="C11" i="16"/>
  <c r="C10" i="16"/>
  <c r="C9" i="16"/>
  <c r="C8" i="16"/>
  <c r="R12" i="13" l="1"/>
  <c r="S12" i="13"/>
  <c r="L23" i="15"/>
  <c r="V14" i="15" l="1"/>
  <c r="V13" i="15"/>
  <c r="V12" i="15"/>
  <c r="V11" i="15"/>
  <c r="V10" i="15"/>
  <c r="V21" i="15"/>
  <c r="V20" i="15"/>
  <c r="V19" i="15"/>
  <c r="V18" i="15"/>
  <c r="V17" i="15"/>
  <c r="V30" i="15"/>
  <c r="V29" i="15"/>
  <c r="V28" i="15"/>
  <c r="V27" i="15"/>
  <c r="V26" i="15"/>
  <c r="R20" i="13" l="1"/>
  <c r="Q20" i="13"/>
  <c r="P20" i="13"/>
  <c r="O20" i="13"/>
  <c r="N20" i="13"/>
  <c r="M20" i="13"/>
  <c r="L20" i="13"/>
  <c r="R18" i="13"/>
  <c r="Q18" i="13"/>
  <c r="P18" i="13"/>
  <c r="O18" i="13"/>
  <c r="N18" i="13"/>
  <c r="M18" i="13"/>
  <c r="L18" i="13"/>
  <c r="N12" i="13"/>
  <c r="M12" i="13"/>
  <c r="R10" i="13"/>
  <c r="Q10" i="13"/>
  <c r="P10" i="13"/>
  <c r="O10" i="13"/>
  <c r="N10" i="13"/>
  <c r="M10" i="13"/>
  <c r="L10" i="13"/>
  <c r="T30" i="15"/>
  <c r="O30" i="15"/>
  <c r="N30" i="15"/>
  <c r="M30" i="15"/>
  <c r="T29" i="15"/>
  <c r="S29" i="15"/>
  <c r="R29" i="15"/>
  <c r="P29" i="15"/>
  <c r="O29" i="15"/>
  <c r="N29" i="15"/>
  <c r="M29" i="15"/>
  <c r="T28" i="15"/>
  <c r="S28" i="15"/>
  <c r="R28" i="15"/>
  <c r="P28" i="15"/>
  <c r="O28" i="15"/>
  <c r="N28" i="15"/>
  <c r="M28" i="15"/>
  <c r="T27" i="15"/>
  <c r="S27" i="15"/>
  <c r="R27" i="15"/>
  <c r="P27" i="15"/>
  <c r="O27" i="15"/>
  <c r="N27" i="15"/>
  <c r="M27" i="15"/>
  <c r="T26" i="15"/>
  <c r="S26" i="15"/>
  <c r="R26" i="15"/>
  <c r="P26" i="15"/>
  <c r="O26" i="15"/>
  <c r="N26" i="15"/>
  <c r="M26" i="15"/>
  <c r="U23" i="15"/>
  <c r="O21" i="15"/>
  <c r="N21" i="15"/>
  <c r="M21" i="15"/>
  <c r="S20" i="15"/>
  <c r="R20" i="15"/>
  <c r="Q20" i="15"/>
  <c r="P20" i="15"/>
  <c r="O20" i="15"/>
  <c r="N20" i="15"/>
  <c r="M20" i="15"/>
  <c r="S19" i="15"/>
  <c r="R19" i="15"/>
  <c r="Q19" i="15"/>
  <c r="P19" i="15"/>
  <c r="O19" i="15"/>
  <c r="N19" i="15"/>
  <c r="M19" i="15"/>
  <c r="S18" i="15"/>
  <c r="R18" i="15"/>
  <c r="Q18" i="15"/>
  <c r="P18" i="15"/>
  <c r="O18" i="15"/>
  <c r="N18" i="15"/>
  <c r="M18" i="15"/>
  <c r="S17" i="15"/>
  <c r="R17" i="15"/>
  <c r="Q17" i="15"/>
  <c r="P17" i="15"/>
  <c r="O17" i="15"/>
  <c r="N17" i="15"/>
  <c r="M17" i="15"/>
  <c r="T14" i="15"/>
  <c r="O14" i="15"/>
  <c r="N14" i="15"/>
  <c r="M14" i="15"/>
  <c r="T13" i="15"/>
  <c r="S13" i="15"/>
  <c r="R13" i="15"/>
  <c r="Q13" i="15"/>
  <c r="P13" i="15"/>
  <c r="O13" i="15"/>
  <c r="N13" i="15"/>
  <c r="M13" i="15"/>
  <c r="T12" i="15"/>
  <c r="S12" i="15"/>
  <c r="R12" i="15"/>
  <c r="Q12" i="15"/>
  <c r="P12" i="15"/>
  <c r="O12" i="15"/>
  <c r="N12" i="15"/>
  <c r="M12" i="15"/>
  <c r="T11" i="15"/>
  <c r="S11" i="15"/>
  <c r="R11" i="15"/>
  <c r="Q11" i="15"/>
  <c r="P11" i="15"/>
  <c r="O11" i="15"/>
  <c r="N11" i="15"/>
  <c r="M11" i="15"/>
  <c r="T10" i="15"/>
  <c r="S10" i="15"/>
  <c r="R10" i="15"/>
  <c r="Q10" i="15"/>
  <c r="P10" i="15"/>
  <c r="O10" i="15"/>
  <c r="O7" i="15" s="1"/>
  <c r="N10" i="15"/>
  <c r="M10" i="15"/>
  <c r="M7" i="15" s="1"/>
  <c r="U7" i="15"/>
  <c r="I30" i="15"/>
  <c r="S30" i="15" s="1"/>
  <c r="H30" i="15"/>
  <c r="R30" i="15" s="1"/>
  <c r="F30" i="15"/>
  <c r="P30" i="15" s="1"/>
  <c r="P23" i="15" s="1"/>
  <c r="G23" i="15"/>
  <c r="Q30" i="15" s="1"/>
  <c r="I21" i="15"/>
  <c r="S21" i="15" s="1"/>
  <c r="H21" i="15"/>
  <c r="R21" i="15" s="1"/>
  <c r="G21" i="15"/>
  <c r="Q21" i="15" s="1"/>
  <c r="F21" i="15"/>
  <c r="P21" i="15" s="1"/>
  <c r="I14" i="15"/>
  <c r="S14" i="15" s="1"/>
  <c r="H14" i="15"/>
  <c r="R14" i="15" s="1"/>
  <c r="G14" i="15"/>
  <c r="Q14" i="15" s="1"/>
  <c r="F14" i="15"/>
  <c r="P14" i="15" s="1"/>
  <c r="M10" i="4"/>
  <c r="F7" i="2"/>
  <c r="E7" i="2"/>
  <c r="F7" i="1"/>
  <c r="E7" i="1"/>
  <c r="Q7" i="15" l="1"/>
  <c r="N23" i="15"/>
  <c r="M23" i="15"/>
  <c r="T23" i="15"/>
  <c r="N7" i="15"/>
  <c r="T7" i="15"/>
  <c r="S7" i="15"/>
  <c r="O23" i="15"/>
  <c r="R23" i="15"/>
  <c r="P7" i="15"/>
  <c r="R7" i="15"/>
  <c r="Q27" i="15"/>
  <c r="S23" i="15"/>
  <c r="Q29" i="15"/>
  <c r="Q26" i="15"/>
  <c r="Q28" i="15"/>
  <c r="S20" i="13"/>
  <c r="S18" i="13"/>
  <c r="S10" i="13"/>
  <c r="V23" i="15"/>
  <c r="Q23" i="15" l="1"/>
  <c r="V7" i="15"/>
</calcChain>
</file>

<file path=xl/sharedStrings.xml><?xml version="1.0" encoding="utf-8"?>
<sst xmlns="http://schemas.openxmlformats.org/spreadsheetml/2006/main" count="511" uniqueCount="191">
  <si>
    <t>Haushalte insgesamt</t>
  </si>
  <si>
    <t>Einpersonenhaushalte</t>
  </si>
  <si>
    <t>Zweipersonenhaushalte</t>
  </si>
  <si>
    <t>Dreipersonenhaushalte</t>
  </si>
  <si>
    <t>&gt;= 100.000 Einwohner (Kern)</t>
  </si>
  <si>
    <t>&gt;= 100.000 Einwohner (Rand)</t>
  </si>
  <si>
    <t>20.000 - 100.000 Einwohner</t>
  </si>
  <si>
    <t>5.000 - 20.000 Einwohner</t>
  </si>
  <si>
    <t>&lt;= 5000 Einwohner</t>
  </si>
  <si>
    <t>0 Pkw</t>
  </si>
  <si>
    <t>1 Pkw</t>
  </si>
  <si>
    <t>2 Pkw</t>
  </si>
  <si>
    <t>3 und mehr Pkw</t>
  </si>
  <si>
    <t>k.A.</t>
  </si>
  <si>
    <t>-</t>
  </si>
  <si>
    <t>NBL</t>
  </si>
  <si>
    <t>ABL</t>
  </si>
  <si>
    <t>Vier-(und Mehr-) Personenhaushalte</t>
  </si>
  <si>
    <t>Personen insgesamt</t>
  </si>
  <si>
    <t>männlich</t>
  </si>
  <si>
    <t>weiblich</t>
  </si>
  <si>
    <t>10 - 17 Jahre</t>
  </si>
  <si>
    <t>18 - 25 Jahre</t>
  </si>
  <si>
    <t>26 - 35 Jahre</t>
  </si>
  <si>
    <t>36 - 50 Jahre</t>
  </si>
  <si>
    <t>voll berufstätig</t>
  </si>
  <si>
    <t>teilweise berufstätig</t>
  </si>
  <si>
    <t>in Ausbildung</t>
  </si>
  <si>
    <t>Hausfrau/-mann, arbeitslos</t>
  </si>
  <si>
    <t>Rentner</t>
  </si>
  <si>
    <t>Vier- und Mehrpersonenh.</t>
  </si>
  <si>
    <t>20.000 - 100.000 Einw.</t>
  </si>
  <si>
    <t xml:space="preserve">2 und mehr Pkw </t>
  </si>
  <si>
    <t xml:space="preserve">k.A. </t>
  </si>
  <si>
    <t>Ist</t>
  </si>
  <si>
    <t>Soll</t>
  </si>
  <si>
    <t xml:space="preserve"> - </t>
  </si>
  <si>
    <t>51 - 60 Jahre</t>
  </si>
  <si>
    <t>61 - 70 Jahre</t>
  </si>
  <si>
    <t>Männer</t>
  </si>
  <si>
    <t>Frauen</t>
  </si>
  <si>
    <t>Pkw-Verfügbarkeit (ab 18 Jahre)</t>
  </si>
  <si>
    <t>Führerschein und Pkw im HH</t>
  </si>
  <si>
    <t>Führerschein aber kein Pkw im HH</t>
  </si>
  <si>
    <t>kein Führerschein, kein Pkw</t>
  </si>
  <si>
    <t xml:space="preserve"> </t>
  </si>
  <si>
    <t>voll erwerbstätig</t>
  </si>
  <si>
    <t>teilweise erwerbstätig</t>
  </si>
  <si>
    <t>18 - 35 Jahre</t>
  </si>
  <si>
    <t>werktags (Montag - Freitag)</t>
  </si>
  <si>
    <t>am Wochenende (Sa und So)</t>
  </si>
  <si>
    <t xml:space="preserve">Männer </t>
  </si>
  <si>
    <t>Fußwege</t>
  </si>
  <si>
    <t>Fahrradwege</t>
  </si>
  <si>
    <t>Anzahl</t>
  </si>
  <si>
    <t>Ausbildungswege</t>
  </si>
  <si>
    <t>Freizeitwege</t>
  </si>
  <si>
    <t>Besorgungs- und Servicewege</t>
  </si>
  <si>
    <t>Anteil mobiler Personen</t>
  </si>
  <si>
    <t>[%]</t>
  </si>
  <si>
    <t>[Pkw/Ew]</t>
  </si>
  <si>
    <t>[h:min]</t>
  </si>
  <si>
    <t>[km]</t>
  </si>
  <si>
    <t>Durchschnittliche Weglänge</t>
  </si>
  <si>
    <t>Die Stichproben der Jahre 1994 bis 1998 beziehen sich auf die alten Bundesländer, die Stichproben ab dem Jahr 1999 beziehen sich auf die gesamte Bundesrepublik einschließlich der neuen Bundesländer. Ein Vergleich der Ergebnisse der Jahre vor 1998 mit denen von 1999 und später ist daher nur unter Berücksichtigung der unterschiedlichen Grundgesamtheiten möglich.</t>
  </si>
  <si>
    <t xml:space="preserve">Fußnoten zu den Tabellen </t>
  </si>
  <si>
    <t>Wege pro Person und Tag</t>
  </si>
  <si>
    <r>
      <t>NBL</t>
    </r>
    <r>
      <rPr>
        <vertAlign val="superscript"/>
        <sz val="10"/>
        <rFont val="Arial"/>
        <family val="2"/>
      </rPr>
      <t>2</t>
    </r>
  </si>
  <si>
    <r>
      <t xml:space="preserve">Pkw pro Einwohner </t>
    </r>
    <r>
      <rPr>
        <vertAlign val="superscript"/>
        <sz val="10"/>
        <rFont val="Arial"/>
        <family val="2"/>
      </rPr>
      <t>10</t>
    </r>
  </si>
  <si>
    <r>
      <t>4</t>
    </r>
    <r>
      <rPr>
        <sz val="10"/>
        <rFont val="Arial"/>
        <family val="2"/>
      </rPr>
      <t xml:space="preserve"> Bei simultaner Klassierung nach allen  Hochrechnungsmerkmalen auf Haushaltsebene (Gebietsstand, Haushaltsgröße, Ortsgröße, PKW-Zahl) beziehungsweise auf Personenebene (Gebietsstand, Alter, Geschlecht) ergeben sich in einigen Kombinationen geringe Fallzahlen, die Zusammenfassungen in der Hochrechenmatrix notwendig machen. Aufgrund dieser Zusammenfassung kann es auch nach Hochrechnung zu Abweichungen zwischen Soll-Werten und den gewichteten Werten kommen.</t>
    </r>
  </si>
  <si>
    <r>
      <t>5</t>
    </r>
    <r>
      <rPr>
        <sz val="10"/>
        <rFont val="Arial"/>
        <family val="2"/>
      </rPr>
      <t xml:space="preserve"> Territorialprinzip (Wege &gt;1000 km = 1000 km; Dauern anteilig reduziert) </t>
    </r>
  </si>
  <si>
    <r>
      <t>6</t>
    </r>
    <r>
      <rPr>
        <sz val="10"/>
        <rFont val="Arial"/>
        <family val="2"/>
      </rPr>
      <t xml:space="preserve"> Quelle: Kloas, Kunert 1993. </t>
    </r>
  </si>
  <si>
    <t>Nach Anzahl Personen:</t>
  </si>
  <si>
    <t>Nach Einwohnerzahl:</t>
  </si>
  <si>
    <t>Nach Pkw-Besitz:</t>
  </si>
  <si>
    <t>Nach Raumtypisierung (BIK):</t>
  </si>
  <si>
    <t>Nach Geschlecht:</t>
  </si>
  <si>
    <t>Nach Altersklasse:</t>
  </si>
  <si>
    <t>Nach Berufstätigkeit:</t>
  </si>
  <si>
    <t>Nach Personenanzahl:</t>
  </si>
  <si>
    <t>Nach Alter:</t>
  </si>
  <si>
    <t>Alle Personen</t>
  </si>
  <si>
    <t>Alter 18 - 35 Jahre</t>
  </si>
  <si>
    <t>Nach Wochentag:</t>
  </si>
  <si>
    <t xml:space="preserve">&lt;20.000 Einwohner </t>
  </si>
  <si>
    <t>&gt;100.000 Einwohner</t>
  </si>
  <si>
    <t xml:space="preserve">Nach Geschlecht: </t>
  </si>
  <si>
    <r>
      <t>Verkehrsleistung und Mobilitätszeit</t>
    </r>
    <r>
      <rPr>
        <b/>
        <vertAlign val="superscript"/>
        <sz val="14"/>
        <rFont val="Arial"/>
        <family val="2"/>
      </rPr>
      <t>5</t>
    </r>
  </si>
  <si>
    <t>36 - 60 Jahre</t>
  </si>
  <si>
    <t>gew</t>
  </si>
  <si>
    <t xml:space="preserve">                      Quelle                               Indikator</t>
  </si>
  <si>
    <t>Nach Altersklassen:</t>
  </si>
  <si>
    <r>
      <t>11</t>
    </r>
    <r>
      <rPr>
        <sz val="10"/>
        <rFont val="Arial"/>
        <family val="2"/>
      </rPr>
      <t xml:space="preserve"> Wurden keine Angaben zum Führerscheinbesitz gemacht, so wird angenommen, dass die Person keinen Führerschein besitzt.</t>
    </r>
  </si>
  <si>
    <t>Verkehrsleistung [km]</t>
  </si>
  <si>
    <t>Mobilitätszeit [min]</t>
  </si>
  <si>
    <t>kein Führerschein, aber PKW im HH</t>
  </si>
  <si>
    <t>Verkehrsbeteiligung [%]</t>
  </si>
  <si>
    <r>
      <t>12</t>
    </r>
    <r>
      <rPr>
        <sz val="10"/>
        <rFont val="Arial"/>
        <family val="2"/>
      </rPr>
      <t xml:space="preserve"> Das hauptsächliche Verkehrsmittel eines Weges bestimmt sich nach der Einteilung des DIW:
Flug &gt; ÖV-fern &gt; ÖV-nah &gt; MIV-Fahrer &gt; MIV-Mitfahrer &gt; Rad &gt; Fuß &gt; Sonstiges
Wegeketten, in denen das Flugzeug als Verkehrsmittel vorkommt, wird als Verkehrsmittel "Flugzeug" zugeordnet in der Annahme, dass das Flugzeug für den größten Streckenabschnitt eingesetzt wurde. </t>
    </r>
  </si>
  <si>
    <t xml:space="preserve"> Zentrale Kenngrößen der Mobilität im Vergleich</t>
  </si>
  <si>
    <t>Der Vergleich zwischen Ist- (ungewichtet) und Sollwerten insbesondere bei Haushaltsgrößenverteilung, Verteilung nach Raumtypen und Pkw-Besitz verdeutlicht das Ausmaß des möglichen Stichprobenfehlers bei dem gegebenen Stichprobenumfang. Auch durch eine Gewichtung lässt sich dieser Stichprobenfehler nicht vollständig korrigieren und kompensieren, zumal aufgrund der zum Teil nur kleinen Zellbesetzungen Zusammenfassungen bei der Gewichtung erforderlich sind. Die Güte der Stichprobe lässt sich durch Vergleiche der Ist- /Soll- und gewichteten Werte abschätzen.</t>
  </si>
  <si>
    <r>
      <t xml:space="preserve">Verkehrsaufkommen </t>
    </r>
    <r>
      <rPr>
        <sz val="8"/>
        <rFont val="Arial"/>
        <family val="2"/>
      </rPr>
      <t>[Wege pro Person und Tag]</t>
    </r>
  </si>
  <si>
    <r>
      <t xml:space="preserve">Verkehrsleistung
</t>
    </r>
    <r>
      <rPr>
        <sz val="8"/>
        <rFont val="Arial"/>
        <family val="2"/>
      </rPr>
      <t>[KM pro Person und Tag</t>
    </r>
    <r>
      <rPr>
        <vertAlign val="superscript"/>
        <sz val="8"/>
        <rFont val="Arial"/>
        <family val="2"/>
      </rPr>
      <t>5</t>
    </r>
    <r>
      <rPr>
        <sz val="8"/>
        <rFont val="Arial"/>
        <family val="2"/>
      </rPr>
      <t>]</t>
    </r>
  </si>
  <si>
    <r>
      <t xml:space="preserve">Verkehrsaufkommen Mobiler
</t>
    </r>
    <r>
      <rPr>
        <sz val="8"/>
        <rFont val="Arial"/>
        <family val="2"/>
      </rPr>
      <t>[Wege pro mobiler Person und Tag]</t>
    </r>
  </si>
  <si>
    <r>
      <t>MiD 2002</t>
    </r>
    <r>
      <rPr>
        <vertAlign val="superscript"/>
        <sz val="10"/>
        <rFont val="Arial"/>
        <family val="2"/>
      </rPr>
      <t>13</t>
    </r>
  </si>
  <si>
    <r>
      <t>MiD
2008</t>
    </r>
    <r>
      <rPr>
        <vertAlign val="superscript"/>
        <sz val="10"/>
        <rFont val="Arial"/>
        <family val="2"/>
      </rPr>
      <t>13</t>
    </r>
  </si>
  <si>
    <r>
      <t>BMV 1992</t>
    </r>
    <r>
      <rPr>
        <b/>
        <vertAlign val="superscript"/>
        <sz val="10"/>
        <rFont val="Arial"/>
        <family val="2"/>
      </rPr>
      <t xml:space="preserve"> </t>
    </r>
    <r>
      <rPr>
        <vertAlign val="superscript"/>
        <sz val="10"/>
        <rFont val="Arial"/>
        <family val="2"/>
      </rPr>
      <t>7</t>
    </r>
  </si>
  <si>
    <r>
      <t xml:space="preserve">Kontiv 1989 </t>
    </r>
    <r>
      <rPr>
        <vertAlign val="superscript"/>
        <sz val="10"/>
        <rFont val="Arial"/>
        <family val="2"/>
      </rPr>
      <t>6</t>
    </r>
  </si>
  <si>
    <r>
      <t xml:space="preserve">Kontiv 1982 </t>
    </r>
    <r>
      <rPr>
        <vertAlign val="superscript"/>
        <sz val="10"/>
        <rFont val="Arial"/>
        <family val="2"/>
      </rPr>
      <t>6</t>
    </r>
  </si>
  <si>
    <r>
      <t>13</t>
    </r>
    <r>
      <rPr>
        <sz val="10"/>
        <rFont val="Arial"/>
        <family val="2"/>
      </rPr>
      <t xml:space="preserve"> Quelle: "Mobilität in Deutschland 2002 - Ergebnisbericht" &amp; "Mobilität in Deutschland 2008 - Ergebnisbericht", infas GmbH</t>
    </r>
  </si>
  <si>
    <r>
      <t xml:space="preserve">Verkehrsleistung Mobiler
</t>
    </r>
    <r>
      <rPr>
        <sz val="8"/>
        <rFont val="Arial"/>
        <family val="2"/>
      </rPr>
      <t>[KM pro mobiler Person und Tag</t>
    </r>
    <r>
      <rPr>
        <vertAlign val="superscript"/>
        <sz val="8"/>
        <rFont val="Arial"/>
        <family val="2"/>
      </rPr>
      <t>5</t>
    </r>
    <r>
      <rPr>
        <sz val="8"/>
        <rFont val="Arial"/>
        <family val="2"/>
      </rPr>
      <t>]</t>
    </r>
  </si>
  <si>
    <t>Nach Fahrtzweck:</t>
  </si>
  <si>
    <t>Arbeitswege, dienstl., geschäftl.</t>
  </si>
  <si>
    <t>nach Hause, zum 2. Wohnsitz,  Sonstige (z.B. Spaziergänge)</t>
  </si>
  <si>
    <r>
      <t xml:space="preserve">Prozentual
</t>
    </r>
    <r>
      <rPr>
        <b/>
        <sz val="6"/>
        <rFont val="Arial"/>
        <family val="2"/>
      </rPr>
      <t>(Differenzen in den Summen durch Rundung)</t>
    </r>
  </si>
  <si>
    <r>
      <t>Pkw-Führerscheinbesitz</t>
    </r>
    <r>
      <rPr>
        <b/>
        <vertAlign val="superscript"/>
        <sz val="14"/>
        <rFont val="Arial"/>
        <family val="2"/>
      </rPr>
      <t>11</t>
    </r>
    <r>
      <rPr>
        <b/>
        <sz val="14"/>
        <rFont val="Arial"/>
        <family val="2"/>
      </rPr>
      <t xml:space="preserve"> (ab 18 Jahre)</t>
    </r>
  </si>
  <si>
    <t>Nach Zweck:</t>
  </si>
  <si>
    <t>Nach Zweck nur MIV (Fahrten als Fahrer, Mitfahrer und Motorrad):</t>
  </si>
  <si>
    <r>
      <t>Nach Hauptverkehrsmittel</t>
    </r>
    <r>
      <rPr>
        <vertAlign val="superscript"/>
        <sz val="10"/>
        <rFont val="Arial"/>
        <family val="2"/>
      </rPr>
      <t>12</t>
    </r>
    <r>
      <rPr>
        <sz val="10"/>
        <rFont val="Arial"/>
        <family val="2"/>
      </rPr>
      <t>:</t>
    </r>
  </si>
  <si>
    <t>Verkehrsaufkommen</t>
  </si>
  <si>
    <t>Wege nach Hause, zum zweiten Wohnsitz, Sonstige</t>
  </si>
  <si>
    <t>Personen insgesamt nur MIV</t>
  </si>
  <si>
    <t>Verkehrsaufkommen (Fortsetzung)</t>
  </si>
  <si>
    <r>
      <t>Vergleich zwischen MOP-Stichprobe (Ist), Sollwerten (Soll)</t>
    </r>
    <r>
      <rPr>
        <b/>
        <vertAlign val="superscript"/>
        <sz val="13"/>
        <rFont val="Arial"/>
        <family val="2"/>
      </rPr>
      <t xml:space="preserve"> 3</t>
    </r>
    <r>
      <rPr>
        <b/>
        <sz val="13"/>
        <rFont val="Arial"/>
        <family val="2"/>
      </rPr>
      <t xml:space="preserve">, und gewichteter Stichprobe (gew.) anhand prozentualer Verteilungen </t>
    </r>
    <r>
      <rPr>
        <b/>
        <vertAlign val="superscript"/>
        <sz val="13"/>
        <rFont val="Arial"/>
        <family val="2"/>
      </rPr>
      <t>4</t>
    </r>
  </si>
  <si>
    <r>
      <t xml:space="preserve">Hinweise zur Validität der in </t>
    </r>
    <r>
      <rPr>
        <b/>
        <sz val="10"/>
        <color theme="1"/>
        <rFont val="Arial"/>
        <family val="2"/>
      </rPr>
      <t>den Tabellen 5 bis 11</t>
    </r>
    <r>
      <rPr>
        <b/>
        <sz val="10"/>
        <rFont val="Arial"/>
        <family val="2"/>
      </rPr>
      <t xml:space="preserve"> ausgewiesenen Ergebnisse</t>
    </r>
  </si>
  <si>
    <r>
      <t>8</t>
    </r>
    <r>
      <rPr>
        <sz val="10"/>
        <rFont val="Arial"/>
        <family val="2"/>
      </rPr>
      <t xml:space="preserve"> Die ausgewiesenen Werte sind hochgerechnet auf die Bevölkerung in den alten Bundesländern über 10 Jahren.</t>
    </r>
  </si>
  <si>
    <r>
      <t>9</t>
    </r>
    <r>
      <rPr>
        <sz val="10"/>
        <rFont val="Arial"/>
        <family val="2"/>
      </rPr>
      <t xml:space="preserve"> Die ausgewiesenen Werte sind hochgerechnet auf die Bevölkerung über 10 Jahren der gesamten Bundesrepublik einschließlich der neuen Bundesländer.</t>
    </r>
  </si>
  <si>
    <r>
      <t>NBL</t>
    </r>
    <r>
      <rPr>
        <b/>
        <vertAlign val="superscript"/>
        <sz val="10"/>
        <rFont val="Albany AMT"/>
        <family val="2"/>
      </rPr>
      <t>2</t>
    </r>
  </si>
  <si>
    <r>
      <t>NBL</t>
    </r>
    <r>
      <rPr>
        <b/>
        <vertAlign val="superscript"/>
        <sz val="10"/>
        <rFont val="Arial"/>
        <family val="2"/>
      </rPr>
      <t>2</t>
    </r>
  </si>
  <si>
    <t>Hausfrau/-mann,  arbeitslos</t>
  </si>
  <si>
    <t>Arbeitswege, dienstl. oder geschäftlich</t>
  </si>
  <si>
    <t>Sonstige
(Schiff, Flugzeug, Taxi usw.)</t>
  </si>
  <si>
    <t>ÖV-Wege
(Bus, Straba, U-/S-Bahn, Zug)</t>
  </si>
  <si>
    <t>MIV-Wege
(Pkw als Fahrer, Mitfahrer, Krad)</t>
  </si>
  <si>
    <r>
      <t>2</t>
    </r>
    <r>
      <rPr>
        <sz val="10"/>
        <rFont val="Arial"/>
        <family val="2"/>
      </rPr>
      <t xml:space="preserve"> Bis 2005 NBL definiert als ostdeutsche Bundesländer plus Ost-Berlin, ab 2006 NBL definiert als ostdeutsche Bundesländer sowie Berlin Ost und West</t>
    </r>
  </si>
  <si>
    <r>
      <t>Mobilitätszeit</t>
    </r>
    <r>
      <rPr>
        <vertAlign val="superscript"/>
        <sz val="10"/>
        <rFont val="Arial"/>
        <family val="2"/>
      </rPr>
      <t>5</t>
    </r>
  </si>
  <si>
    <t>über 70 Jahre</t>
  </si>
  <si>
    <t>Alter 36 - 60 Jahre</t>
  </si>
  <si>
    <t>Alter über 60 Jahre</t>
  </si>
  <si>
    <t>über 60 Jahre</t>
  </si>
  <si>
    <t>Stichprobenzusammensetzung Haushalte (ungewichtete Fallzahlen)</t>
  </si>
  <si>
    <t>Stichprobenzusammensetzung Personen (ungewichtete Fallzahlen)</t>
  </si>
  <si>
    <r>
      <t>3</t>
    </r>
    <r>
      <rPr>
        <sz val="10"/>
        <rFont val="Arial"/>
        <family val="2"/>
      </rPr>
      <t xml:space="preserve"> Die Sollwerte der Merkmale Gebietsstand, Haushaltsgröße und Ortsgrößenklasse stammen aus den Mikrozensus-Erhebungen, in der aktuellen Erhebungswelle (2011) aus dem Mikrozensus 2010. Diese Sekundärstatistik wird auch für die Merkmale auf Personenebene verwendet (Gebietsstand, Alter, Geschlecht). Die Soll-Werte PKW-Besitz basieren im Wesentlichen auf einem Fortschreibungsmodell der aktuellen Daten der EVS (Einkommens - und Verbrauchsstichprobe); diese wird seit 1963 alle fünf Jahre erhoben.</t>
    </r>
  </si>
  <si>
    <r>
      <t>10</t>
    </r>
    <r>
      <rPr>
        <sz val="10"/>
        <rFont val="Arial"/>
        <family val="2"/>
      </rPr>
      <t xml:space="preserve"> Angegebener Pkw-Bestand (privat genutzte PKW) in Haushalten über Personenanzahl hochgerechnet (einschließlich Kinder unter 10 Jahren), bis einschließlich 1998 nur früheres Bundesgebiet, ab 1999 einschließlich neuer Bundesländer. Zu berücksichtigen sind hier Unschärfen durch die in der Befragung ebenfalls erfassten vorübergehend stillgelegten und nur saisonal zugelassenen Fahrzeuge.</t>
    </r>
  </si>
  <si>
    <r>
      <t xml:space="preserve">MOP 1996 </t>
    </r>
    <r>
      <rPr>
        <vertAlign val="superscript"/>
        <sz val="10"/>
        <rFont val="Arial"/>
        <family val="2"/>
      </rPr>
      <t>8</t>
    </r>
  </si>
  <si>
    <r>
      <t xml:space="preserve">MOP 2002 </t>
    </r>
    <r>
      <rPr>
        <vertAlign val="superscript"/>
        <sz val="10"/>
        <rFont val="Arial"/>
        <family val="2"/>
      </rPr>
      <t>9</t>
    </r>
  </si>
  <si>
    <r>
      <t>MOP 2003</t>
    </r>
    <r>
      <rPr>
        <b/>
        <vertAlign val="superscript"/>
        <sz val="10"/>
        <rFont val="Arial"/>
        <family val="2"/>
      </rPr>
      <t xml:space="preserve"> </t>
    </r>
    <r>
      <rPr>
        <vertAlign val="superscript"/>
        <sz val="10"/>
        <rFont val="Arial"/>
        <family val="2"/>
      </rPr>
      <t>9</t>
    </r>
  </si>
  <si>
    <r>
      <t>MOP 2004</t>
    </r>
    <r>
      <rPr>
        <b/>
        <vertAlign val="superscript"/>
        <sz val="10"/>
        <rFont val="Arial"/>
        <family val="2"/>
      </rPr>
      <t xml:space="preserve"> </t>
    </r>
    <r>
      <rPr>
        <vertAlign val="superscript"/>
        <sz val="10"/>
        <rFont val="Arial"/>
        <family val="2"/>
      </rPr>
      <t>9</t>
    </r>
  </si>
  <si>
    <r>
      <t>MOP 2005</t>
    </r>
    <r>
      <rPr>
        <b/>
        <vertAlign val="superscript"/>
        <sz val="10"/>
        <rFont val="Arial"/>
        <family val="2"/>
      </rPr>
      <t xml:space="preserve"> </t>
    </r>
    <r>
      <rPr>
        <vertAlign val="superscript"/>
        <sz val="10"/>
        <rFont val="Arial"/>
        <family val="2"/>
      </rPr>
      <t>9</t>
    </r>
  </si>
  <si>
    <r>
      <t>MOP 2006</t>
    </r>
    <r>
      <rPr>
        <b/>
        <vertAlign val="superscript"/>
        <sz val="10"/>
        <rFont val="Arial"/>
        <family val="2"/>
      </rPr>
      <t xml:space="preserve"> </t>
    </r>
    <r>
      <rPr>
        <vertAlign val="superscript"/>
        <sz val="10"/>
        <rFont val="Arial"/>
        <family val="2"/>
      </rPr>
      <t>9</t>
    </r>
  </si>
  <si>
    <r>
      <t>MOP 2007</t>
    </r>
    <r>
      <rPr>
        <b/>
        <vertAlign val="superscript"/>
        <sz val="10"/>
        <rFont val="Arial"/>
        <family val="2"/>
      </rPr>
      <t xml:space="preserve"> </t>
    </r>
    <r>
      <rPr>
        <vertAlign val="superscript"/>
        <sz val="10"/>
        <rFont val="Arial"/>
        <family val="2"/>
      </rPr>
      <t>9</t>
    </r>
  </si>
  <si>
    <r>
      <t>MOP 2008</t>
    </r>
    <r>
      <rPr>
        <b/>
        <vertAlign val="superscript"/>
        <sz val="10"/>
        <rFont val="Arial"/>
        <family val="2"/>
      </rPr>
      <t xml:space="preserve"> </t>
    </r>
    <r>
      <rPr>
        <vertAlign val="superscript"/>
        <sz val="10"/>
        <rFont val="Arial"/>
        <family val="2"/>
      </rPr>
      <t>9</t>
    </r>
  </si>
  <si>
    <r>
      <t>MOP 2009</t>
    </r>
    <r>
      <rPr>
        <b/>
        <vertAlign val="superscript"/>
        <sz val="10"/>
        <rFont val="Arial"/>
        <family val="2"/>
      </rPr>
      <t xml:space="preserve"> 9</t>
    </r>
  </si>
  <si>
    <r>
      <t>MOP 2010</t>
    </r>
    <r>
      <rPr>
        <b/>
        <vertAlign val="superscript"/>
        <sz val="10"/>
        <rFont val="Arial"/>
        <family val="2"/>
      </rPr>
      <t xml:space="preserve"> </t>
    </r>
    <r>
      <rPr>
        <vertAlign val="superscript"/>
        <sz val="10"/>
        <rFont val="Arial"/>
        <family val="2"/>
      </rPr>
      <t>9</t>
    </r>
  </si>
  <si>
    <r>
      <t>MOP 2011</t>
    </r>
    <r>
      <rPr>
        <b/>
        <vertAlign val="superscript"/>
        <sz val="10"/>
        <rFont val="Arial"/>
        <family val="2"/>
      </rPr>
      <t xml:space="preserve"> </t>
    </r>
    <r>
      <rPr>
        <vertAlign val="superscript"/>
        <sz val="10"/>
        <rFont val="Arial"/>
        <family val="2"/>
      </rPr>
      <t>9</t>
    </r>
  </si>
  <si>
    <r>
      <t>Haushalte</t>
    </r>
    <r>
      <rPr>
        <b/>
        <sz val="10"/>
        <rFont val="Arial"/>
        <family val="2"/>
      </rPr>
      <t xml:space="preserve"> [%]</t>
    </r>
  </si>
  <si>
    <r>
      <t>Personen</t>
    </r>
    <r>
      <rPr>
        <b/>
        <sz val="10"/>
        <rFont val="Arial"/>
        <family val="2"/>
      </rPr>
      <t xml:space="preserve"> [%]</t>
    </r>
  </si>
  <si>
    <r>
      <t>7</t>
    </r>
    <r>
      <rPr>
        <sz val="10"/>
        <rFont val="Arial"/>
        <family val="2"/>
      </rPr>
      <t xml:space="preserve"> BMV 1994 (Verkehr in Zahlen, Werte für 1992, ABL): Die ausgewiesenen Werte berechnen sich aus der angegebenen Gesamtverkehrsleistung, der Anzahl Wege und der Bevölkerungszahl der alten Bundesländer, also einschließlich der Kinder. Bezieht man die ausgewiesenen Werte für einen Vergleich mit den MOP-Daten auf die Bevölkerung über 10 Jahre und unterstellt man für die Kinder eine Verkehrsleistung, die 50 % des Mittelwertes aller Personen beträgt, so ergibt sich ein geschätzter Vergleichswert von knapp 35,6 km pro Person und 11,4 km pro Weg (Korrekturfaktor 1,055). </t>
    </r>
  </si>
  <si>
    <t>Hinweise und Fußnoten zu den Tabellen der MOP-Statistik</t>
  </si>
  <si>
    <t>Wege nach Hause, zum zweiten  Wohnsitz, Sonstige</t>
  </si>
  <si>
    <t>Tankbuchstatistik</t>
  </si>
  <si>
    <t>Daten zu den Personenkraftwagen (KBA-Statistik)*</t>
  </si>
  <si>
    <t xml:space="preserve"> Pkw/Kraftstoff **
[Anzahl]</t>
  </si>
  <si>
    <t>Zahl der zugelassenen Personenkraftwagen in Deutschland (Berechnung nach KBA)</t>
  </si>
  <si>
    <t xml:space="preserve">       davon Benzin</t>
  </si>
  <si>
    <t xml:space="preserve">       davon Diesel</t>
  </si>
  <si>
    <t xml:space="preserve">       davon Sonstiges</t>
  </si>
  <si>
    <t>Fahrzeugalter ***
[Anteil  %]</t>
  </si>
  <si>
    <t>Hubraum ***
[Anteil %]</t>
  </si>
  <si>
    <r>
      <t>Erhebung:</t>
    </r>
    <r>
      <rPr>
        <i/>
        <sz val="10"/>
        <rFont val="Calibri"/>
        <family val="2"/>
        <scheme val="minor"/>
      </rPr>
      <t xml:space="preserve"> jährliche Stichprobengröße</t>
    </r>
  </si>
  <si>
    <t>Fahrleistung</t>
  </si>
  <si>
    <t>Frühjahrsmonatsfahrleistung (Alle) [km/Monat und Fahrzeug]</t>
  </si>
  <si>
    <t>Frühjahrsmonatsfahrleistung (Mehrfachtanker) [km/Monat und Fahrzeug]</t>
  </si>
  <si>
    <t>Antrieb</t>
  </si>
  <si>
    <t>Frühjahrsmonatsfahrleistung (Ottomotor) [km/Monat und Fahrzeug]</t>
  </si>
  <si>
    <t>Frühjahrsmonatsfahrleistung (Diesel) [km/Monat und Fahrzeug]</t>
  </si>
  <si>
    <t>Verbrauch</t>
  </si>
  <si>
    <t>Flottenverbrauch (ohne Berücksichtigung der Fahrleistung) [l/100 km und Fahrzeug]</t>
  </si>
  <si>
    <t>Durchschnittsverbrauch (fahrleistungsgewichtet nach Klassen) [l/100 km und Fahrzeug]</t>
  </si>
  <si>
    <t>Durchschnittsverbrauch (fahrleistungsgew. n. Pkw) Ottomotor [l/100 km und Fahrzeug]</t>
  </si>
  <si>
    <t>Durchschnittsverbrauch (fahrleistungsgew. n. Pkw) Diesel [l/100 km und Fahrzeug]</t>
  </si>
  <si>
    <t>Legende:</t>
  </si>
  <si>
    <t xml:space="preserve">Änderung der Erfassungsmethode durch KBA (ab 2008: nur angemeldete Fahrzeuge ohne vorübergehende Stillegung)  </t>
  </si>
  <si>
    <t>*</t>
  </si>
  <si>
    <t>Ab dem Jahr 2008 wurde die Fahrzeugzulassungsstatistik des KBA geändert: Es sind nur noch Fahrzeuge enthalten ohne vorübergehende Stilllegungen/ Außerbetriebsetzung.</t>
  </si>
  <si>
    <t>**</t>
  </si>
  <si>
    <t>Alle Angaben (auch Jahre 2002 bis 2007) beziehen sich auf die geänderte Berechnungsmethode des KBA von 2008: Fahrzeuge ohne vorübergehende Stilllegungen/ Außerbetriebsetzung.</t>
  </si>
  <si>
    <t>***</t>
  </si>
  <si>
    <t>Die Angaben der Jahre 2002 bis 2007 beziehen sich auf die "alte" Berechnungsmethode des KBA: Fahrzeuge mit vorübergehende Stilllegungen/ Außerbetriebsetzung.
Die Angaben ab dem Jahr 2008 beziehen sich auf die geänderte Berechnungsmethode des KBA: Fahrzeuge ohne vorübergehende Stilllegungen/ Außerbetriebsetzung.</t>
  </si>
  <si>
    <t>Jahr der Erhebung (Frühjahr nach der Erhebung zur Alltagsmobilität im Herbst des Vorjahres)</t>
  </si>
  <si>
    <t>DOI</t>
  </si>
  <si>
    <t>10.5445/IR/1000087290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</si>
</sst>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
    <numFmt numFmtId="165" formatCode="#,##0.000"/>
    <numFmt numFmtId="166" formatCode="0.000"/>
  </numFmts>
  <fonts count="31">
    <font>
      <sz val="10"/>
      <name val="Arial"/>
    </font>
    <font>
      <u/>
      <sz val="10"/>
      <color indexed="30"/>
      <name val="Arial"/>
      <family val="2"/>
    </font>
    <font>
      <b/>
      <sz val="10"/>
      <name val="Arial"/>
      <family val="2"/>
    </font>
    <font>
      <b/>
      <vertAlign val="superscript"/>
      <sz val="10"/>
      <name val="Arial"/>
      <family val="2"/>
    </font>
    <font>
      <sz val="10"/>
      <name val="Arial"/>
      <family val="2"/>
    </font>
    <font>
      <sz val="9"/>
      <name val="Arial"/>
      <family val="2"/>
    </font>
    <font>
      <vertAlign val="superscript"/>
      <sz val="10"/>
      <name val="Arial"/>
      <family val="2"/>
    </font>
    <font>
      <sz val="8"/>
      <name val="Arial"/>
      <family val="2"/>
    </font>
    <font>
      <u/>
      <sz val="10"/>
      <color indexed="12"/>
      <name val="Arial"/>
      <family val="2"/>
    </font>
    <font>
      <b/>
      <sz val="10"/>
      <name val="Times New Roman"/>
      <family val="1"/>
    </font>
    <font>
      <sz val="10"/>
      <name val="Arial"/>
      <family val="2"/>
    </font>
    <font>
      <sz val="10"/>
      <color indexed="10"/>
      <name val="Arial"/>
      <family val="2"/>
    </font>
    <font>
      <b/>
      <sz val="14"/>
      <name val="Arial"/>
      <family val="2"/>
    </font>
    <font>
      <b/>
      <vertAlign val="superscript"/>
      <sz val="14"/>
      <name val="Arial"/>
      <family val="2"/>
    </font>
    <font>
      <sz val="14"/>
      <name val="Arial"/>
      <family val="2"/>
    </font>
    <font>
      <b/>
      <sz val="9"/>
      <name val="Arial"/>
      <family val="2"/>
    </font>
    <font>
      <sz val="9"/>
      <name val="Arial"/>
      <family val="2"/>
    </font>
    <font>
      <sz val="9"/>
      <name val="MetaNormalLF-Roman"/>
      <family val="2"/>
    </font>
    <font>
      <b/>
      <sz val="13"/>
      <name val="Arial"/>
      <family val="2"/>
    </font>
    <font>
      <b/>
      <vertAlign val="superscript"/>
      <sz val="13"/>
      <name val="Arial"/>
      <family val="2"/>
    </font>
    <font>
      <vertAlign val="superscript"/>
      <sz val="8"/>
      <name val="Arial"/>
      <family val="2"/>
    </font>
    <font>
      <b/>
      <sz val="6"/>
      <name val="Arial"/>
      <family val="2"/>
    </font>
    <font>
      <b/>
      <sz val="10"/>
      <color theme="1"/>
      <name val="Arial"/>
      <family val="2"/>
    </font>
    <font>
      <b/>
      <vertAlign val="superscript"/>
      <sz val="10"/>
      <name val="Albany AMT"/>
      <family val="2"/>
    </font>
    <font>
      <sz val="10"/>
      <name val="MS Sans Serif"/>
      <family val="2"/>
    </font>
    <font>
      <sz val="10"/>
      <name val="MS Sans Serif"/>
      <family val="2"/>
    </font>
    <font>
      <b/>
      <sz val="10"/>
      <name val="Calibri"/>
      <family val="2"/>
      <scheme val="minor"/>
    </font>
    <font>
      <i/>
      <sz val="10"/>
      <name val="Calibri"/>
      <family val="2"/>
      <scheme val="minor"/>
    </font>
    <font>
      <b/>
      <i/>
      <sz val="10"/>
      <name val="Calibri"/>
      <family val="2"/>
      <scheme val="minor"/>
    </font>
    <font>
      <sz val="10"/>
      <name val="Calibri"/>
      <family val="2"/>
      <scheme val="minor"/>
    </font>
    <font>
      <sz val="10"/>
      <color theme="3"/>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88">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diagonalDown="1">
      <left style="medium">
        <color indexed="64"/>
      </left>
      <right style="thin">
        <color indexed="64"/>
      </right>
      <top style="medium">
        <color indexed="64"/>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ck">
        <color theme="3"/>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theme="3"/>
      </right>
      <top style="thin">
        <color indexed="64"/>
      </top>
      <bottom style="thin">
        <color indexed="64"/>
      </bottom>
      <diagonal/>
    </border>
    <border>
      <left style="thin">
        <color indexed="64"/>
      </left>
      <right style="thin">
        <color indexed="64"/>
      </right>
      <top/>
      <bottom style="mediumDashed">
        <color indexed="64"/>
      </bottom>
      <diagonal/>
    </border>
    <border>
      <left style="thin">
        <color indexed="64"/>
      </left>
      <right style="thick">
        <color theme="3"/>
      </right>
      <top/>
      <bottom/>
      <diagonal/>
    </border>
    <border>
      <left style="thin">
        <color indexed="64"/>
      </left>
      <right style="thin">
        <color indexed="64"/>
      </right>
      <top style="thin">
        <color indexed="64"/>
      </top>
      <bottom style="mediumDash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top style="mediumDashed">
        <color indexed="64"/>
      </top>
      <bottom style="thin">
        <color indexed="64"/>
      </bottom>
      <diagonal/>
    </border>
    <border>
      <left style="thin">
        <color indexed="64"/>
      </left>
      <right style="thick">
        <color theme="3"/>
      </right>
      <top style="mediumDashed">
        <color indexed="64"/>
      </top>
      <bottom style="thin">
        <color indexed="64"/>
      </bottom>
      <diagonal/>
    </border>
    <border>
      <left/>
      <right/>
      <top style="mediumDashed">
        <color indexed="64"/>
      </top>
      <bottom style="thin">
        <color indexed="64"/>
      </bottom>
      <diagonal/>
    </border>
    <border>
      <left/>
      <right style="medium">
        <color indexed="64"/>
      </right>
      <top style="mediumDashed">
        <color indexed="64"/>
      </top>
      <bottom style="thin">
        <color indexed="64"/>
      </bottom>
      <diagonal/>
    </border>
    <border>
      <left style="thin">
        <color indexed="64"/>
      </left>
      <right/>
      <top style="thin">
        <color indexed="64"/>
      </top>
      <bottom style="mediumDashed">
        <color indexed="64"/>
      </bottom>
      <diagonal/>
    </border>
    <border>
      <left style="thin">
        <color indexed="64"/>
      </left>
      <right style="thick">
        <color theme="3"/>
      </right>
      <top style="thin">
        <color indexed="64"/>
      </top>
      <bottom style="mediumDashed">
        <color indexed="64"/>
      </bottom>
      <diagonal/>
    </border>
    <border>
      <left/>
      <right/>
      <top style="thin">
        <color indexed="64"/>
      </top>
      <bottom style="mediumDashed">
        <color indexed="64"/>
      </bottom>
      <diagonal/>
    </border>
    <border>
      <left/>
      <right style="medium">
        <color indexed="64"/>
      </right>
      <top style="thin">
        <color indexed="64"/>
      </top>
      <bottom style="mediumDashed">
        <color indexed="64"/>
      </bottom>
      <diagonal/>
    </border>
    <border>
      <left style="thin">
        <color indexed="64"/>
      </left>
      <right/>
      <top/>
      <bottom style="thin">
        <color indexed="64"/>
      </bottom>
      <diagonal/>
    </border>
    <border>
      <left style="thin">
        <color indexed="64"/>
      </left>
      <right style="thick">
        <color theme="3"/>
      </right>
      <top/>
      <bottom style="thin">
        <color indexed="64"/>
      </bottom>
      <diagonal/>
    </border>
    <border>
      <left/>
      <right style="medium">
        <color indexed="64"/>
      </right>
      <top/>
      <bottom style="thin">
        <color indexed="64"/>
      </bottom>
      <diagonal/>
    </border>
    <border>
      <left style="thin">
        <color indexed="64"/>
      </left>
      <right style="thick">
        <color theme="3"/>
      </right>
      <top style="thin">
        <color indexed="64"/>
      </top>
      <bottom style="medium">
        <color indexed="64"/>
      </bottom>
      <diagonal/>
    </border>
    <border>
      <left/>
      <right style="thin">
        <color indexed="64"/>
      </right>
      <top style="thin">
        <color indexed="64"/>
      </top>
      <bottom style="mediumDashed">
        <color indexed="64"/>
      </bottom>
      <diagonal/>
    </border>
    <border>
      <left style="thin">
        <color indexed="64"/>
      </left>
      <right/>
      <top/>
      <bottom style="mediumDashed">
        <color indexed="64"/>
      </bottom>
      <diagonal/>
    </border>
    <border>
      <left/>
      <right style="medium">
        <color indexed="64"/>
      </right>
      <top/>
      <bottom style="mediumDashed">
        <color indexed="64"/>
      </bottom>
      <diagonal/>
    </border>
    <border>
      <left style="medium">
        <color indexed="64"/>
      </left>
      <right style="thin">
        <color indexed="64"/>
      </right>
      <top style="thin">
        <color indexed="64"/>
      </top>
      <bottom/>
      <diagonal/>
    </border>
    <border>
      <left/>
      <right style="thick">
        <color theme="3"/>
      </right>
      <top/>
      <bottom/>
      <diagonal/>
    </border>
  </borders>
  <cellStyleXfs count="8">
    <xf numFmtId="0" fontId="0" fillId="0" borderId="0"/>
    <xf numFmtId="0" fontId="1" fillId="0" borderId="0" applyNumberFormat="0" applyFill="0" applyBorder="0" applyAlignment="0" applyProtection="0">
      <alignment vertical="top"/>
      <protection locked="0"/>
    </xf>
    <xf numFmtId="0" fontId="24" fillId="0" borderId="0"/>
    <xf numFmtId="9" fontId="24" fillId="0" borderId="0" applyFont="0" applyFill="0" applyBorder="0" applyAlignment="0" applyProtection="0"/>
    <xf numFmtId="0" fontId="25" fillId="0" borderId="0"/>
    <xf numFmtId="9" fontId="25" fillId="0" borderId="0" applyFont="0" applyFill="0" applyBorder="0" applyAlignment="0" applyProtection="0"/>
    <xf numFmtId="0" fontId="4" fillId="0" borderId="0"/>
    <xf numFmtId="44" fontId="4" fillId="0" borderId="0" applyFont="0" applyFill="0" applyBorder="0" applyAlignment="0" applyProtection="0"/>
  </cellStyleXfs>
  <cellXfs count="749">
    <xf numFmtId="0" fontId="0" fillId="0" borderId="0" xfId="0"/>
    <xf numFmtId="0" fontId="2" fillId="0" borderId="0" xfId="0" applyFont="1" applyBorder="1" applyAlignment="1">
      <alignment horizontal="center" vertical="top" wrapText="1"/>
    </xf>
    <xf numFmtId="0" fontId="4" fillId="0" borderId="0" xfId="0" applyFont="1" applyBorder="1" applyAlignment="1">
      <alignment horizontal="justify" vertical="top" wrapText="1"/>
    </xf>
    <xf numFmtId="0" fontId="4" fillId="0" borderId="0" xfId="0" applyFont="1" applyBorder="1"/>
    <xf numFmtId="0" fontId="4" fillId="0" borderId="0" xfId="0" applyFont="1" applyBorder="1" applyAlignment="1">
      <alignment horizontal="left"/>
    </xf>
    <xf numFmtId="0" fontId="4" fillId="0" borderId="0" xfId="0" applyFont="1" applyBorder="1" applyAlignment="1">
      <alignment horizontal="left" wrapText="1"/>
    </xf>
    <xf numFmtId="0" fontId="4" fillId="0" borderId="0" xfId="0" applyFont="1" applyBorder="1" applyAlignment="1">
      <alignment horizontal="center" vertical="top" wrapText="1"/>
    </xf>
    <xf numFmtId="0" fontId="2" fillId="0" borderId="0" xfId="0" applyFont="1" applyAlignment="1">
      <alignment horizontal="left" vertical="top" wrapText="1"/>
    </xf>
    <xf numFmtId="0" fontId="4" fillId="0" borderId="0" xfId="0" applyFont="1" applyAlignment="1">
      <alignment horizontal="left" vertical="top" wrapText="1"/>
    </xf>
    <xf numFmtId="0" fontId="2"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right" vertical="top" wrapText="1"/>
    </xf>
    <xf numFmtId="0" fontId="4" fillId="0" borderId="0" xfId="0" applyNumberFormat="1" applyFont="1" applyBorder="1"/>
    <xf numFmtId="0" fontId="8" fillId="0" borderId="0" xfId="1" applyFont="1" applyBorder="1" applyAlignment="1" applyProtection="1">
      <alignment horizontal="left"/>
    </xf>
    <xf numFmtId="0" fontId="4" fillId="0" borderId="0" xfId="0" applyFont="1" applyBorder="1" applyAlignment="1">
      <alignment vertical="top" wrapText="1"/>
    </xf>
    <xf numFmtId="0" fontId="8" fillId="0" borderId="0" xfId="1" applyFont="1" applyBorder="1" applyAlignment="1" applyProtection="1">
      <alignment horizontal="justify"/>
    </xf>
    <xf numFmtId="0" fontId="2" fillId="0" borderId="0" xfId="0" applyFont="1" applyBorder="1"/>
    <xf numFmtId="0" fontId="4" fillId="0" borderId="0" xfId="0" applyFont="1" applyBorder="1" applyAlignment="1">
      <alignment wrapText="1"/>
    </xf>
    <xf numFmtId="0" fontId="8" fillId="0" borderId="0" xfId="1" applyNumberFormat="1" applyFont="1" applyBorder="1" applyAlignment="1" applyProtection="1"/>
    <xf numFmtId="0" fontId="8" fillId="0" borderId="0" xfId="1" applyNumberFormat="1" applyFont="1" applyBorder="1" applyAlignment="1" applyProtection="1">
      <alignment horizontal="justify"/>
    </xf>
    <xf numFmtId="0" fontId="9" fillId="0" borderId="0" xfId="0" applyFont="1" applyAlignment="1">
      <alignment horizontal="left"/>
    </xf>
    <xf numFmtId="0" fontId="10" fillId="0" borderId="0" xfId="0" applyFont="1" applyBorder="1"/>
    <xf numFmtId="0" fontId="10" fillId="0" borderId="0" xfId="0" applyFont="1" applyBorder="1" applyAlignment="1">
      <alignment vertical="top" wrapText="1"/>
    </xf>
    <xf numFmtId="0" fontId="4" fillId="0" borderId="0" xfId="0" applyFont="1" applyFill="1" applyBorder="1" applyAlignment="1">
      <alignment vertical="top" wrapText="1"/>
    </xf>
    <xf numFmtId="164" fontId="4" fillId="0" borderId="0" xfId="0" applyNumberFormat="1" applyFont="1" applyBorder="1"/>
    <xf numFmtId="0" fontId="11" fillId="0" borderId="0" xfId="0" applyFont="1" applyBorder="1"/>
    <xf numFmtId="0" fontId="2" fillId="0" borderId="0" xfId="0" applyFont="1" applyBorder="1" applyAlignment="1">
      <alignment horizontal="right" vertical="top" wrapText="1"/>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Fill="1" applyBorder="1" applyAlignment="1">
      <alignment horizontal="center" vertical="center" wrapText="1"/>
    </xf>
    <xf numFmtId="0" fontId="4" fillId="0" borderId="11" xfId="0" applyFont="1" applyBorder="1" applyAlignment="1">
      <alignment vertical="center" wrapText="1"/>
    </xf>
    <xf numFmtId="0" fontId="2" fillId="0" borderId="7" xfId="0" applyFont="1" applyFill="1" applyBorder="1" applyAlignment="1">
      <alignment horizontal="center" vertical="center" wrapText="1"/>
    </xf>
    <xf numFmtId="164" fontId="4" fillId="0" borderId="6"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0" fontId="12" fillId="0" borderId="0" xfId="0" applyFont="1" applyBorder="1" applyAlignment="1">
      <alignment horizontal="left" vertical="center" wrapText="1"/>
    </xf>
    <xf numFmtId="0" fontId="2" fillId="0" borderId="0" xfId="0" applyFont="1" applyBorder="1" applyAlignment="1">
      <alignment horizontal="left" vertical="center" wrapText="1"/>
    </xf>
    <xf numFmtId="164" fontId="4" fillId="0" borderId="6" xfId="0" applyNumberFormat="1" applyFont="1" applyFill="1" applyBorder="1" applyAlignment="1">
      <alignment horizontal="center" vertical="center" wrapText="1"/>
    </xf>
    <xf numFmtId="164" fontId="4" fillId="0" borderId="12" xfId="0" applyNumberFormat="1" applyFont="1" applyFill="1" applyBorder="1" applyAlignment="1">
      <alignment horizontal="center" vertical="center" wrapText="1"/>
    </xf>
    <xf numFmtId="164" fontId="4" fillId="0" borderId="13" xfId="0" applyNumberFormat="1" applyFont="1" applyBorder="1" applyAlignment="1">
      <alignment horizontal="center" vertical="center" wrapText="1"/>
    </xf>
    <xf numFmtId="164" fontId="4" fillId="0" borderId="14" xfId="0" applyNumberFormat="1" applyFont="1" applyBorder="1" applyAlignment="1">
      <alignment horizontal="center" vertical="center" wrapText="1"/>
    </xf>
    <xf numFmtId="164" fontId="4" fillId="0" borderId="0" xfId="0" applyNumberFormat="1" applyFont="1" applyBorder="1" applyAlignment="1">
      <alignment horizontal="center" vertical="center" wrapText="1"/>
    </xf>
    <xf numFmtId="164" fontId="4" fillId="0" borderId="13" xfId="0" applyNumberFormat="1" applyFont="1" applyFill="1" applyBorder="1" applyAlignment="1">
      <alignment horizontal="center" vertical="center" wrapText="1"/>
    </xf>
    <xf numFmtId="164" fontId="4" fillId="0" borderId="4" xfId="0" applyNumberFormat="1" applyFont="1" applyBorder="1" applyAlignment="1">
      <alignment horizontal="center" vertical="center" wrapText="1"/>
    </xf>
    <xf numFmtId="164" fontId="4" fillId="0" borderId="15"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164" fontId="4" fillId="0" borderId="4" xfId="0" applyNumberFormat="1" applyFont="1" applyFill="1" applyBorder="1" applyAlignment="1">
      <alignment horizontal="center" vertical="center" wrapText="1"/>
    </xf>
    <xf numFmtId="164" fontId="4" fillId="0" borderId="14"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164" fontId="4" fillId="0" borderId="13" xfId="0" applyNumberFormat="1" applyFont="1" applyFill="1" applyBorder="1" applyAlignment="1">
      <alignment horizontal="center" vertical="center"/>
    </xf>
    <xf numFmtId="164" fontId="4" fillId="0" borderId="15"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164" fontId="4"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164" fontId="4" fillId="0" borderId="15"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2" fontId="4" fillId="0" borderId="6" xfId="0" applyNumberFormat="1" applyFont="1" applyBorder="1" applyAlignment="1">
      <alignment horizontal="center" vertical="center" wrapText="1"/>
    </xf>
    <xf numFmtId="2" fontId="4" fillId="0" borderId="6" xfId="0" applyNumberFormat="1" applyFont="1" applyFill="1" applyBorder="1" applyAlignment="1">
      <alignment horizontal="center" vertical="center" wrapText="1"/>
    </xf>
    <xf numFmtId="2" fontId="4" fillId="0" borderId="13" xfId="0" applyNumberFormat="1" applyFont="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4" xfId="0" applyNumberFormat="1" applyFont="1" applyBorder="1" applyAlignment="1">
      <alignment horizontal="center" vertical="center" wrapText="1"/>
    </xf>
    <xf numFmtId="2" fontId="4" fillId="0" borderId="4"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2" fontId="4" fillId="0" borderId="12" xfId="0" applyNumberFormat="1" applyFont="1" applyBorder="1" applyAlignment="1">
      <alignment horizontal="center" vertical="center" wrapText="1"/>
    </xf>
    <xf numFmtId="2" fontId="4" fillId="0" borderId="12" xfId="0" applyNumberFormat="1" applyFont="1" applyFill="1" applyBorder="1" applyAlignment="1">
      <alignment horizontal="center" vertical="center" wrapText="1"/>
    </xf>
    <xf numFmtId="164" fontId="4" fillId="0" borderId="16"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9"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0" fontId="4" fillId="0" borderId="0" xfId="0" applyFont="1" applyBorder="1" applyAlignment="1">
      <alignment vertical="center"/>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164" fontId="4" fillId="0" borderId="6" xfId="0" applyNumberFormat="1" applyFont="1" applyFill="1" applyBorder="1" applyAlignment="1">
      <alignment horizontal="center" vertical="center"/>
    </xf>
    <xf numFmtId="164" fontId="0" fillId="0" borderId="6" xfId="0" quotePrefix="1" applyNumberFormat="1" applyBorder="1" applyAlignment="1">
      <alignment horizontal="center" vertical="center"/>
    </xf>
    <xf numFmtId="164" fontId="0" fillId="0" borderId="13" xfId="0" quotePrefix="1" applyNumberFormat="1" applyBorder="1" applyAlignment="1">
      <alignment horizontal="center" vertical="center"/>
    </xf>
    <xf numFmtId="164" fontId="4" fillId="0" borderId="19" xfId="0" applyNumberFormat="1" applyFont="1" applyBorder="1" applyAlignment="1">
      <alignment horizontal="center" vertical="center" wrapText="1"/>
    </xf>
    <xf numFmtId="164" fontId="0" fillId="0" borderId="4" xfId="0" quotePrefix="1" applyNumberFormat="1" applyBorder="1" applyAlignment="1">
      <alignment horizontal="center" vertical="center"/>
    </xf>
    <xf numFmtId="0" fontId="10" fillId="0" borderId="0" xfId="0" applyFont="1" applyBorder="1" applyAlignment="1"/>
    <xf numFmtId="0" fontId="2" fillId="0" borderId="0" xfId="0" applyFont="1" applyBorder="1" applyAlignment="1">
      <alignment horizontal="center" vertical="center" wrapText="1"/>
    </xf>
    <xf numFmtId="0" fontId="4" fillId="0" borderId="11" xfId="0" applyFont="1" applyBorder="1" applyAlignment="1">
      <alignment horizontal="justify" vertical="center" wrapText="1"/>
    </xf>
    <xf numFmtId="0" fontId="4" fillId="0" borderId="7" xfId="0" applyFont="1" applyBorder="1" applyAlignment="1">
      <alignment horizontal="center" vertical="center" wrapText="1"/>
    </xf>
    <xf numFmtId="164" fontId="4" fillId="0" borderId="7" xfId="0" applyNumberFormat="1"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Fill="1" applyBorder="1" applyAlignment="1">
      <alignment vertical="center" wrapText="1"/>
    </xf>
    <xf numFmtId="0" fontId="4" fillId="0" borderId="21" xfId="0" applyFont="1" applyFill="1" applyBorder="1" applyAlignment="1">
      <alignment horizontal="center" vertical="center" wrapText="1"/>
    </xf>
    <xf numFmtId="2" fontId="4" fillId="0" borderId="7" xfId="0" applyNumberFormat="1" applyFont="1" applyBorder="1" applyAlignment="1">
      <alignment horizontal="center" vertical="center" wrapText="1"/>
    </xf>
    <xf numFmtId="2" fontId="4" fillId="0" borderId="7" xfId="0" applyNumberFormat="1" applyFont="1" applyFill="1" applyBorder="1" applyAlignment="1">
      <alignment horizontal="center" vertical="center" wrapText="1"/>
    </xf>
    <xf numFmtId="0" fontId="10" fillId="0" borderId="0" xfId="0" applyFont="1" applyBorder="1" applyAlignment="1">
      <alignment vertical="center"/>
    </xf>
    <xf numFmtId="0" fontId="10" fillId="0" borderId="3" xfId="0" applyFont="1" applyBorder="1" applyAlignment="1">
      <alignment vertical="center" wrapText="1"/>
    </xf>
    <xf numFmtId="0" fontId="4" fillId="0" borderId="3" xfId="0" applyFont="1" applyFill="1" applyBorder="1" applyAlignment="1">
      <alignment vertical="center" wrapText="1"/>
    </xf>
    <xf numFmtId="20" fontId="4" fillId="0" borderId="7" xfId="0" applyNumberFormat="1" applyFont="1" applyBorder="1" applyAlignment="1">
      <alignment horizontal="center" vertical="center" wrapText="1"/>
    </xf>
    <xf numFmtId="20" fontId="4" fillId="0" borderId="7" xfId="0" applyNumberFormat="1"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9" xfId="0" applyNumberFormat="1"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justify" vertical="center" wrapText="1"/>
    </xf>
    <xf numFmtId="0" fontId="4" fillId="2" borderId="5" xfId="0" applyFont="1" applyFill="1" applyBorder="1" applyAlignment="1">
      <alignment horizontal="justify" vertical="center" wrapText="1"/>
    </xf>
    <xf numFmtId="0" fontId="4" fillId="2" borderId="22" xfId="0" applyFont="1" applyFill="1" applyBorder="1" applyAlignment="1">
      <alignment horizontal="left" vertical="center" wrapText="1"/>
    </xf>
    <xf numFmtId="0" fontId="4" fillId="2" borderId="22" xfId="0" applyFont="1" applyFill="1" applyBorder="1" applyAlignment="1">
      <alignment horizontal="justify" vertical="center" wrapText="1"/>
    </xf>
    <xf numFmtId="0" fontId="4" fillId="2" borderId="5" xfId="0" applyFont="1" applyFill="1" applyBorder="1" applyAlignment="1">
      <alignment horizontal="left" vertical="center" wrapText="1"/>
    </xf>
    <xf numFmtId="0" fontId="4" fillId="0" borderId="1" xfId="0" applyFont="1" applyBorder="1" applyAlignment="1">
      <alignment horizontal="left" vertical="center" wrapText="1"/>
    </xf>
    <xf numFmtId="0" fontId="4" fillId="2" borderId="22" xfId="0" applyFont="1" applyFill="1" applyBorder="1" applyAlignment="1">
      <alignment vertical="center" wrapText="1"/>
    </xf>
    <xf numFmtId="164" fontId="4" fillId="0" borderId="12" xfId="0" applyNumberFormat="1" applyFont="1" applyBorder="1" applyAlignment="1">
      <alignment horizontal="right" vertical="center" wrapText="1"/>
    </xf>
    <xf numFmtId="164" fontId="4" fillId="0" borderId="12" xfId="0" applyNumberFormat="1" applyFont="1" applyFill="1" applyBorder="1" applyAlignment="1">
      <alignment horizontal="right" vertical="center" wrapText="1"/>
    </xf>
    <xf numFmtId="164" fontId="4" fillId="0" borderId="12" xfId="0" applyNumberFormat="1" applyFont="1" applyFill="1" applyBorder="1" applyAlignment="1">
      <alignment vertical="center"/>
    </xf>
    <xf numFmtId="0" fontId="4" fillId="0" borderId="1" xfId="0" applyFont="1" applyBorder="1" applyAlignment="1">
      <alignment vertical="center" wrapText="1"/>
    </xf>
    <xf numFmtId="0" fontId="4" fillId="0" borderId="9" xfId="0" applyFont="1" applyBorder="1" applyAlignment="1">
      <alignment vertical="center"/>
    </xf>
    <xf numFmtId="0" fontId="4" fillId="2" borderId="5" xfId="0" applyFont="1" applyFill="1" applyBorder="1" applyAlignment="1">
      <alignment vertical="center" wrapText="1"/>
    </xf>
    <xf numFmtId="164" fontId="4" fillId="0" borderId="12" xfId="0" applyNumberFormat="1" applyFont="1" applyBorder="1" applyAlignment="1">
      <alignment horizontal="center" vertical="center"/>
    </xf>
    <xf numFmtId="0" fontId="2"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Fill="1" applyBorder="1" applyAlignment="1">
      <alignment vertical="center"/>
    </xf>
    <xf numFmtId="0" fontId="4" fillId="0" borderId="9" xfId="0" applyFont="1" applyBorder="1" applyAlignment="1">
      <alignment horizontal="center" vertical="center"/>
    </xf>
    <xf numFmtId="0" fontId="4" fillId="0" borderId="9" xfId="0" applyFont="1" applyFill="1" applyBorder="1" applyAlignment="1">
      <alignment horizontal="center" vertical="center"/>
    </xf>
    <xf numFmtId="0" fontId="12" fillId="0" borderId="0" xfId="1" applyFont="1" applyBorder="1" applyAlignment="1" applyProtection="1">
      <alignment horizontal="left" vertical="center" wrapText="1"/>
    </xf>
    <xf numFmtId="0" fontId="14"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left" vertical="center"/>
    </xf>
    <xf numFmtId="0" fontId="2" fillId="0" borderId="4"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5"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Fill="1" applyBorder="1" applyAlignment="1">
      <alignment horizontal="center" vertical="center"/>
    </xf>
    <xf numFmtId="0" fontId="4" fillId="0" borderId="16" xfId="0" applyFont="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0" fillId="0" borderId="0" xfId="0" quotePrefix="1" applyNumberFormat="1" applyBorder="1" applyAlignment="1">
      <alignment horizontal="center" vertical="center"/>
    </xf>
    <xf numFmtId="0" fontId="0" fillId="0" borderId="13" xfId="0" quotePrefix="1" applyNumberFormat="1" applyBorder="1" applyAlignment="1">
      <alignment horizontal="center" vertical="center"/>
    </xf>
    <xf numFmtId="0" fontId="4" fillId="0" borderId="4" xfId="0" applyFont="1" applyBorder="1" applyAlignment="1">
      <alignment horizontal="center" vertical="center"/>
    </xf>
    <xf numFmtId="0" fontId="4" fillId="0" borderId="19" xfId="0" applyFont="1" applyBorder="1" applyAlignment="1">
      <alignment horizontal="center" vertical="center"/>
    </xf>
    <xf numFmtId="0" fontId="4" fillId="0" borderId="4"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3" xfId="0" quotePrefix="1" applyNumberFormat="1" applyBorder="1" applyAlignment="1">
      <alignment horizontal="center" vertical="center"/>
    </xf>
    <xf numFmtId="0" fontId="0" fillId="0" borderId="4" xfId="0" quotePrefix="1" applyNumberFormat="1" applyBorder="1" applyAlignment="1">
      <alignment horizontal="center"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6" fillId="0" borderId="0" xfId="0" applyFont="1" applyBorder="1" applyAlignment="1">
      <alignment vertical="center"/>
    </xf>
    <xf numFmtId="0" fontId="4" fillId="0" borderId="20" xfId="0" applyFont="1" applyBorder="1"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4"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3" xfId="0" applyFont="1" applyBorder="1" applyAlignment="1">
      <alignment horizontal="center" vertical="center"/>
    </xf>
    <xf numFmtId="164" fontId="5" fillId="0" borderId="12" xfId="0" applyNumberFormat="1" applyFont="1" applyBorder="1" applyAlignment="1">
      <alignment vertical="center"/>
    </xf>
    <xf numFmtId="164" fontId="5" fillId="0" borderId="12" xfId="0" applyNumberFormat="1" applyFont="1" applyFill="1" applyBorder="1" applyAlignment="1">
      <alignment vertical="center"/>
    </xf>
    <xf numFmtId="164" fontId="5" fillId="0" borderId="13" xfId="0" applyNumberFormat="1" applyFont="1" applyBorder="1" applyAlignment="1">
      <alignment horizontal="center" vertical="center"/>
    </xf>
    <xf numFmtId="164" fontId="5" fillId="0" borderId="13"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164" fontId="16" fillId="0" borderId="13" xfId="0" quotePrefix="1" applyNumberFormat="1" applyFont="1" applyFill="1" applyBorder="1" applyAlignment="1">
      <alignment horizontal="center" vertical="center"/>
    </xf>
    <xf numFmtId="164" fontId="5" fillId="0" borderId="4" xfId="0" applyNumberFormat="1" applyFont="1" applyBorder="1" applyAlignment="1">
      <alignment horizontal="center" vertical="center" wrapText="1"/>
    </xf>
    <xf numFmtId="164" fontId="5" fillId="0" borderId="3" xfId="0" applyNumberFormat="1" applyFont="1" applyBorder="1" applyAlignment="1">
      <alignment horizontal="center" vertical="center" wrapText="1"/>
    </xf>
    <xf numFmtId="164" fontId="5" fillId="0" borderId="4" xfId="0" applyNumberFormat="1" applyFont="1" applyBorder="1" applyAlignment="1">
      <alignment horizontal="center" vertical="center"/>
    </xf>
    <xf numFmtId="164" fontId="5" fillId="0" borderId="3"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4" xfId="0" applyNumberFormat="1" applyFont="1" applyFill="1" applyBorder="1" applyAlignment="1">
      <alignment horizontal="center" vertical="center"/>
    </xf>
    <xf numFmtId="164" fontId="5" fillId="0" borderId="3" xfId="0" applyNumberFormat="1" applyFont="1" applyFill="1" applyBorder="1" applyAlignment="1">
      <alignment horizontal="center" vertical="center"/>
    </xf>
    <xf numFmtId="164" fontId="5" fillId="0" borderId="12" xfId="0" applyNumberFormat="1" applyFont="1" applyBorder="1" applyAlignment="1">
      <alignment horizontal="center" vertical="center"/>
    </xf>
    <xf numFmtId="164" fontId="5" fillId="0" borderId="12" xfId="0" applyNumberFormat="1" applyFont="1" applyFill="1" applyBorder="1" applyAlignment="1">
      <alignment horizontal="center" vertical="center"/>
    </xf>
    <xf numFmtId="164" fontId="16" fillId="0" borderId="13" xfId="0" quotePrefix="1" applyNumberFormat="1" applyFont="1" applyBorder="1" applyAlignment="1">
      <alignment horizontal="center" vertical="center"/>
    </xf>
    <xf numFmtId="164" fontId="17" fillId="0" borderId="0" xfId="0" applyNumberFormat="1" applyFont="1" applyBorder="1" applyAlignment="1">
      <alignment horizontal="center" vertical="center"/>
    </xf>
    <xf numFmtId="0" fontId="7" fillId="2" borderId="22" xfId="0" applyFont="1" applyFill="1" applyBorder="1" applyAlignment="1">
      <alignment horizontal="justify" vertical="center" wrapText="1"/>
    </xf>
    <xf numFmtId="0" fontId="7" fillId="0" borderId="1"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23" xfId="0" applyFont="1" applyBorder="1" applyAlignment="1">
      <alignment horizontal="justify" vertical="center" wrapText="1"/>
    </xf>
    <xf numFmtId="0" fontId="7" fillId="0" borderId="18" xfId="0" applyFont="1" applyBorder="1" applyAlignment="1">
      <alignment horizontal="justify" vertical="center" wrapText="1"/>
    </xf>
    <xf numFmtId="0" fontId="15" fillId="0" borderId="0"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164" fontId="5" fillId="0" borderId="19" xfId="0" applyNumberFormat="1" applyFont="1" applyBorder="1" applyAlignment="1">
      <alignment horizontal="center" vertical="center" wrapText="1"/>
    </xf>
    <xf numFmtId="164" fontId="5" fillId="0" borderId="4"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164" fontId="5" fillId="0" borderId="19" xfId="0" applyNumberFormat="1" applyFont="1" applyFill="1" applyBorder="1" applyAlignment="1">
      <alignment horizontal="center" vertical="center" wrapText="1"/>
    </xf>
    <xf numFmtId="164" fontId="5" fillId="0" borderId="3" xfId="0" quotePrefix="1" applyNumberFormat="1" applyFont="1" applyBorder="1" applyAlignment="1">
      <alignment horizontal="center" vertical="center"/>
    </xf>
    <xf numFmtId="164" fontId="5" fillId="0" borderId="4" xfId="0" quotePrefix="1" applyNumberFormat="1" applyFont="1" applyBorder="1" applyAlignment="1">
      <alignment horizontal="center" vertical="center"/>
    </xf>
    <xf numFmtId="0" fontId="5" fillId="0" borderId="0" xfId="0" applyFont="1" applyBorder="1"/>
    <xf numFmtId="0" fontId="5" fillId="2" borderId="22"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vertical="center" wrapText="1"/>
    </xf>
    <xf numFmtId="0" fontId="2" fillId="0" borderId="26" xfId="0" applyFont="1" applyBorder="1" applyAlignment="1">
      <alignment horizontal="center" vertical="center"/>
    </xf>
    <xf numFmtId="0" fontId="2" fillId="0" borderId="27" xfId="0" applyFont="1" applyFill="1" applyBorder="1" applyAlignment="1">
      <alignment vertical="center"/>
    </xf>
    <xf numFmtId="0" fontId="4" fillId="0" borderId="21" xfId="0" applyFont="1" applyBorder="1" applyAlignment="1">
      <alignment vertical="center"/>
    </xf>
    <xf numFmtId="0" fontId="4"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4" fillId="0" borderId="12" xfId="0" applyFont="1" applyFill="1" applyBorder="1" applyAlignment="1">
      <alignment vertical="center"/>
    </xf>
    <xf numFmtId="0" fontId="4" fillId="0" borderId="31" xfId="0" applyFont="1" applyBorder="1" applyAlignment="1">
      <alignment horizontal="center" vertical="center"/>
    </xf>
    <xf numFmtId="2" fontId="0" fillId="0" borderId="13" xfId="0" quotePrefix="1" applyNumberFormat="1" applyBorder="1" applyAlignment="1">
      <alignment horizontal="center" vertical="center"/>
    </xf>
    <xf numFmtId="2" fontId="0" fillId="0" borderId="4" xfId="0" quotePrefix="1" applyNumberFormat="1" applyBorder="1" applyAlignment="1">
      <alignment horizontal="center" vertical="center"/>
    </xf>
    <xf numFmtId="164" fontId="0" fillId="0" borderId="0" xfId="0" quotePrefix="1" applyNumberFormat="1" applyBorder="1" applyAlignment="1">
      <alignment horizontal="center" vertical="center"/>
    </xf>
    <xf numFmtId="2" fontId="0" fillId="0" borderId="6" xfId="0" quotePrefix="1" applyNumberFormat="1" applyBorder="1" applyAlignment="1">
      <alignment horizontal="center" vertical="center"/>
    </xf>
    <xf numFmtId="165" fontId="0" fillId="0" borderId="6" xfId="0" applyNumberFormat="1" applyBorder="1" applyAlignment="1">
      <alignment horizontal="center" vertical="center"/>
    </xf>
    <xf numFmtId="20" fontId="0" fillId="0" borderId="6" xfId="0" quotePrefix="1" applyNumberFormat="1" applyBorder="1" applyAlignment="1">
      <alignment horizontal="center" vertical="center"/>
    </xf>
    <xf numFmtId="0" fontId="2" fillId="0" borderId="28" xfId="0" applyFont="1" applyBorder="1" applyAlignment="1">
      <alignment horizontal="center" vertical="center"/>
    </xf>
    <xf numFmtId="0" fontId="2" fillId="0" borderId="37" xfId="0" applyFont="1" applyFill="1" applyBorder="1" applyAlignment="1">
      <alignment vertical="center"/>
    </xf>
    <xf numFmtId="0" fontId="15" fillId="0" borderId="4" xfId="0" applyFont="1" applyBorder="1" applyAlignment="1">
      <alignment horizontal="center" vertical="center"/>
    </xf>
    <xf numFmtId="164" fontId="5" fillId="0" borderId="0" xfId="0" applyNumberFormat="1" applyFont="1" applyBorder="1" applyAlignment="1">
      <alignment vertical="center"/>
    </xf>
    <xf numFmtId="164" fontId="5" fillId="0" borderId="21" xfId="0" applyNumberFormat="1" applyFont="1" applyBorder="1" applyAlignment="1">
      <alignment vertical="center"/>
    </xf>
    <xf numFmtId="0" fontId="5" fillId="0" borderId="21" xfId="0" applyFont="1" applyBorder="1" applyAlignment="1">
      <alignment horizontal="center" vertical="center"/>
    </xf>
    <xf numFmtId="164" fontId="5" fillId="0" borderId="38" xfId="0" applyNumberFormat="1" applyFont="1" applyFill="1" applyBorder="1" applyAlignment="1">
      <alignment horizontal="center" vertical="center" wrapText="1"/>
    </xf>
    <xf numFmtId="0" fontId="0" fillId="0" borderId="13" xfId="0" quotePrefix="1" applyNumberFormat="1" applyFill="1" applyBorder="1" applyAlignment="1">
      <alignment horizontal="center" vertical="center"/>
    </xf>
    <xf numFmtId="0" fontId="0" fillId="0" borderId="0" xfId="0" quotePrefix="1" applyNumberFormat="1" applyFill="1" applyBorder="1" applyAlignment="1">
      <alignment horizontal="center" vertical="center"/>
    </xf>
    <xf numFmtId="0" fontId="4" fillId="0" borderId="21" xfId="0" applyFont="1" applyBorder="1" applyAlignment="1">
      <alignment horizontal="center" vertical="center"/>
    </xf>
    <xf numFmtId="0" fontId="0" fillId="0" borderId="32" xfId="0" quotePrefix="1" applyNumberFormat="1" applyBorder="1" applyAlignment="1">
      <alignment horizontal="center" vertical="center"/>
    </xf>
    <xf numFmtId="164" fontId="0" fillId="0" borderId="13" xfId="0" quotePrefix="1" applyNumberFormat="1" applyFill="1" applyBorder="1" applyAlignment="1">
      <alignment horizontal="center" vertical="center"/>
    </xf>
    <xf numFmtId="164" fontId="0" fillId="0" borderId="4" xfId="0" quotePrefix="1" applyNumberFormat="1" applyFill="1" applyBorder="1" applyAlignment="1">
      <alignment horizontal="center" vertical="center"/>
    </xf>
    <xf numFmtId="164" fontId="4" fillId="0" borderId="21" xfId="0" applyNumberFormat="1" applyFont="1" applyBorder="1" applyAlignment="1">
      <alignment horizontal="center" vertical="center" wrapText="1"/>
    </xf>
    <xf numFmtId="164" fontId="4" fillId="0" borderId="21" xfId="0" applyNumberFormat="1" applyFont="1" applyFill="1" applyBorder="1" applyAlignment="1">
      <alignment horizontal="center" vertical="center"/>
    </xf>
    <xf numFmtId="0" fontId="7" fillId="0" borderId="2" xfId="0" applyFont="1" applyBorder="1" applyAlignment="1">
      <alignment horizontal="left" vertical="center" wrapText="1"/>
    </xf>
    <xf numFmtId="164" fontId="5" fillId="0" borderId="32" xfId="0" quotePrefix="1" applyNumberFormat="1" applyFont="1" applyBorder="1" applyAlignment="1">
      <alignment vertical="center"/>
    </xf>
    <xf numFmtId="164" fontId="5" fillId="0" borderId="13" xfId="0" quotePrefix="1" applyNumberFormat="1" applyFont="1" applyBorder="1" applyAlignment="1">
      <alignment vertical="center"/>
    </xf>
    <xf numFmtId="164" fontId="5" fillId="0" borderId="4" xfId="0" quotePrefix="1" applyNumberFormat="1" applyFont="1" applyBorder="1" applyAlignment="1">
      <alignment vertical="center"/>
    </xf>
    <xf numFmtId="164" fontId="5" fillId="0" borderId="32" xfId="0" quotePrefix="1" applyNumberFormat="1" applyFont="1" applyBorder="1" applyAlignment="1">
      <alignment horizontal="center" vertical="center"/>
    </xf>
    <xf numFmtId="0" fontId="5" fillId="0" borderId="32" xfId="0" quotePrefix="1" applyNumberFormat="1" applyFont="1" applyBorder="1" applyAlignment="1">
      <alignment horizontal="center" vertical="center"/>
    </xf>
    <xf numFmtId="0" fontId="5" fillId="0" borderId="13" xfId="0" quotePrefix="1" applyNumberFormat="1" applyFont="1" applyBorder="1" applyAlignment="1">
      <alignment horizontal="center" vertical="center"/>
    </xf>
    <xf numFmtId="0" fontId="5" fillId="0" borderId="4" xfId="0" quotePrefix="1" applyNumberFormat="1" applyFont="1" applyBorder="1" applyAlignment="1">
      <alignment horizontal="center" vertical="center"/>
    </xf>
    <xf numFmtId="0" fontId="2" fillId="0" borderId="39" xfId="0" applyFont="1" applyBorder="1" applyAlignment="1">
      <alignment vertical="center" wrapText="1"/>
    </xf>
    <xf numFmtId="2" fontId="4" fillId="0" borderId="0" xfId="0" applyNumberFormat="1" applyFont="1" applyBorder="1" applyAlignment="1">
      <alignment horizontal="center" vertical="center"/>
    </xf>
    <xf numFmtId="2" fontId="4" fillId="0" borderId="3" xfId="0" applyNumberFormat="1" applyFont="1" applyBorder="1" applyAlignment="1">
      <alignment horizontal="center" vertical="center" wrapText="1"/>
    </xf>
    <xf numFmtId="2" fontId="4" fillId="0" borderId="3" xfId="0" applyNumberFormat="1" applyFont="1" applyFill="1" applyBorder="1" applyAlignment="1">
      <alignment horizontal="center" vertical="center" wrapText="1"/>
    </xf>
    <xf numFmtId="2" fontId="4" fillId="0" borderId="6" xfId="0" applyNumberFormat="1" applyFont="1" applyBorder="1" applyAlignment="1">
      <alignment horizontal="center" vertical="center"/>
    </xf>
    <xf numFmtId="0" fontId="10" fillId="0" borderId="0" xfId="0" applyFont="1" applyBorder="1" applyAlignment="1">
      <alignment horizontal="center" vertical="center"/>
    </xf>
    <xf numFmtId="0" fontId="4" fillId="0" borderId="11" xfId="0" applyFont="1" applyBorder="1" applyAlignment="1">
      <alignment horizontal="left" vertical="center" wrapText="1"/>
    </xf>
    <xf numFmtId="164" fontId="5" fillId="0" borderId="38" xfId="0" applyNumberFormat="1" applyFont="1" applyBorder="1" applyAlignment="1">
      <alignment horizontal="center" vertical="center"/>
    </xf>
    <xf numFmtId="164" fontId="5" fillId="0" borderId="21" xfId="0" applyNumberFormat="1" applyFont="1" applyBorder="1" applyAlignment="1">
      <alignment horizontal="center" vertical="center"/>
    </xf>
    <xf numFmtId="164" fontId="5" fillId="0" borderId="31" xfId="0" applyNumberFormat="1" applyFont="1" applyBorder="1" applyAlignment="1">
      <alignment horizontal="center" vertical="center"/>
    </xf>
    <xf numFmtId="164" fontId="4" fillId="0" borderId="0" xfId="0" applyNumberFormat="1" applyFont="1" applyBorder="1" applyAlignment="1">
      <alignment horizontal="center" vertical="center"/>
    </xf>
    <xf numFmtId="164" fontId="4" fillId="0" borderId="31" xfId="0" applyNumberFormat="1" applyFont="1" applyBorder="1" applyAlignment="1">
      <alignment horizontal="center" vertical="center"/>
    </xf>
    <xf numFmtId="0" fontId="4" fillId="0" borderId="0" xfId="0" applyFont="1" applyFill="1" applyBorder="1"/>
    <xf numFmtId="164" fontId="5" fillId="0" borderId="38" xfId="0" applyNumberFormat="1" applyFont="1" applyBorder="1" applyAlignment="1">
      <alignment vertical="center"/>
    </xf>
    <xf numFmtId="164" fontId="5" fillId="0" borderId="3" xfId="0" applyNumberFormat="1" applyFont="1" applyBorder="1" applyAlignment="1">
      <alignment vertical="center"/>
    </xf>
    <xf numFmtId="2" fontId="0" fillId="0" borderId="40" xfId="0" quotePrefix="1" applyNumberFormat="1" applyBorder="1" applyAlignment="1">
      <alignment horizontal="center" vertical="center"/>
    </xf>
    <xf numFmtId="2" fontId="0" fillId="0" borderId="15" xfId="0" quotePrefix="1" applyNumberFormat="1" applyBorder="1" applyAlignment="1">
      <alignment horizontal="center" vertical="center"/>
    </xf>
    <xf numFmtId="2" fontId="0" fillId="0" borderId="32" xfId="0" quotePrefix="1" applyNumberFormat="1" applyBorder="1" applyAlignment="1">
      <alignment horizontal="center" vertical="center"/>
    </xf>
    <xf numFmtId="0" fontId="2" fillId="0" borderId="0" xfId="0" applyFont="1" applyFill="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center" vertical="center" wrapText="1"/>
    </xf>
    <xf numFmtId="164" fontId="4" fillId="0" borderId="12" xfId="0" applyNumberFormat="1" applyFont="1" applyBorder="1" applyAlignment="1">
      <alignment horizontal="center" vertical="center" wrapText="1"/>
    </xf>
    <xf numFmtId="0" fontId="4" fillId="0" borderId="5" xfId="0" applyFont="1" applyBorder="1" applyAlignment="1">
      <alignment vertical="center"/>
    </xf>
    <xf numFmtId="0" fontId="4" fillId="0" borderId="2" xfId="0" applyNumberFormat="1" applyFont="1" applyBorder="1" applyAlignment="1">
      <alignment vertical="center" wrapText="1"/>
    </xf>
    <xf numFmtId="0" fontId="4" fillId="2" borderId="46" xfId="0" applyNumberFormat="1" applyFont="1" applyFill="1" applyBorder="1" applyAlignment="1">
      <alignment vertical="center" wrapText="1"/>
    </xf>
    <xf numFmtId="0" fontId="4" fillId="0" borderId="1" xfId="0" applyNumberFormat="1" applyFont="1" applyBorder="1" applyAlignment="1">
      <alignment vertical="center" wrapText="1"/>
    </xf>
    <xf numFmtId="164" fontId="0" fillId="0" borderId="14" xfId="0" quotePrefix="1" applyNumberFormat="1" applyBorder="1" applyAlignment="1">
      <alignment horizontal="center" vertical="center"/>
    </xf>
    <xf numFmtId="164" fontId="0" fillId="0" borderId="15" xfId="0" quotePrefix="1" applyNumberFormat="1" applyBorder="1" applyAlignment="1">
      <alignment horizontal="center" vertical="center"/>
    </xf>
    <xf numFmtId="2" fontId="4" fillId="0" borderId="7" xfId="0" quotePrefix="1" applyNumberFormat="1" applyFont="1" applyBorder="1" applyAlignment="1">
      <alignment horizontal="center" vertical="center"/>
    </xf>
    <xf numFmtId="2" fontId="4" fillId="0" borderId="7" xfId="0" applyNumberFormat="1" applyFont="1" applyBorder="1" applyAlignment="1">
      <alignment horizontal="center" vertical="center"/>
    </xf>
    <xf numFmtId="0" fontId="4" fillId="0" borderId="21" xfId="0" applyNumberFormat="1" applyFont="1" applyBorder="1" applyAlignment="1">
      <alignment vertical="center" wrapText="1"/>
    </xf>
    <xf numFmtId="0" fontId="4" fillId="0" borderId="3" xfId="0" applyNumberFormat="1" applyFont="1" applyBorder="1" applyAlignment="1">
      <alignment vertical="center" wrapText="1"/>
    </xf>
    <xf numFmtId="164" fontId="4" fillId="0" borderId="7" xfId="0" applyNumberFormat="1" applyFont="1" applyFill="1" applyBorder="1" applyAlignment="1">
      <alignment horizontal="center" vertical="center"/>
    </xf>
    <xf numFmtId="164" fontId="0" fillId="0" borderId="7" xfId="0" quotePrefix="1" applyNumberFormat="1" applyBorder="1" applyAlignment="1">
      <alignment horizontal="center"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4" fillId="0" borderId="1" xfId="0" applyFont="1" applyBorder="1" applyAlignment="1">
      <alignment wrapText="1"/>
    </xf>
    <xf numFmtId="0" fontId="4" fillId="2" borderId="5" xfId="0" applyNumberFormat="1" applyFont="1" applyFill="1" applyBorder="1" applyAlignment="1">
      <alignment vertical="center" wrapText="1"/>
    </xf>
    <xf numFmtId="49" fontId="4" fillId="0" borderId="1" xfId="0" applyNumberFormat="1" applyFont="1" applyBorder="1" applyAlignment="1">
      <alignment vertical="center" wrapText="1"/>
    </xf>
    <xf numFmtId="164" fontId="4" fillId="0" borderId="32" xfId="0" applyNumberFormat="1" applyFont="1" applyBorder="1" applyAlignment="1">
      <alignment horizontal="center" vertical="center" wrapText="1"/>
    </xf>
    <xf numFmtId="0" fontId="8" fillId="0" borderId="47" xfId="1" applyNumberFormat="1" applyFont="1" applyBorder="1" applyAlignment="1" applyProtection="1">
      <alignment vertical="center" wrapText="1"/>
    </xf>
    <xf numFmtId="1" fontId="4" fillId="0" borderId="8"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4" xfId="0" applyFont="1" applyBorder="1" applyAlignment="1">
      <alignment vertical="center" wrapText="1"/>
    </xf>
    <xf numFmtId="0" fontId="4" fillId="0" borderId="2" xfId="0" applyFont="1" applyBorder="1" applyAlignment="1">
      <alignment vertical="center" wrapText="1"/>
    </xf>
    <xf numFmtId="0" fontId="2" fillId="0" borderId="9" xfId="0" applyFont="1" applyBorder="1" applyAlignment="1">
      <alignment horizontal="center" vertical="center" wrapText="1"/>
    </xf>
    <xf numFmtId="0" fontId="4" fillId="0" borderId="5" xfId="0" applyFont="1" applyBorder="1" applyAlignment="1">
      <alignment vertical="center" wrapText="1"/>
    </xf>
    <xf numFmtId="0" fontId="2" fillId="0" borderId="25" xfId="0" applyFont="1" applyBorder="1" applyAlignment="1">
      <alignment horizontal="center" vertical="center"/>
    </xf>
    <xf numFmtId="0" fontId="2" fillId="0" borderId="45" xfId="0" applyFont="1" applyBorder="1" applyAlignment="1">
      <alignment horizontal="center" vertical="center"/>
    </xf>
    <xf numFmtId="0" fontId="2" fillId="0" borderId="45" xfId="0" applyFont="1" applyFill="1" applyBorder="1" applyAlignment="1">
      <alignment vertical="center"/>
    </xf>
    <xf numFmtId="0" fontId="4" fillId="0" borderId="21" xfId="0" applyFont="1" applyBorder="1" applyAlignment="1">
      <alignment horizontal="left" vertical="center" wrapText="1"/>
    </xf>
    <xf numFmtId="0" fontId="4" fillId="2" borderId="11" xfId="0" applyFont="1" applyFill="1" applyBorder="1" applyAlignment="1">
      <alignment horizontal="left" vertical="center" wrapText="1"/>
    </xf>
    <xf numFmtId="0" fontId="4" fillId="0" borderId="21" xfId="0" applyFont="1" applyFill="1" applyBorder="1" applyAlignment="1">
      <alignment horizontal="center" vertical="center"/>
    </xf>
    <xf numFmtId="0" fontId="4" fillId="0" borderId="3" xfId="0" applyFont="1" applyBorder="1" applyAlignment="1">
      <alignment horizontal="left" vertical="center" wrapText="1"/>
    </xf>
    <xf numFmtId="0" fontId="4" fillId="0" borderId="0" xfId="0" applyFont="1" applyBorder="1" applyAlignment="1">
      <alignment horizontal="left" vertical="center" wrapText="1"/>
    </xf>
    <xf numFmtId="0" fontId="2" fillId="0" borderId="21" xfId="0" applyFont="1" applyBorder="1" applyAlignment="1">
      <alignment horizontal="center" vertical="center" wrapText="1"/>
    </xf>
    <xf numFmtId="0" fontId="2" fillId="0" borderId="21" xfId="0" applyFont="1" applyFill="1" applyBorder="1" applyAlignment="1">
      <alignment horizontal="center" vertical="center" wrapText="1"/>
    </xf>
    <xf numFmtId="0" fontId="2" fillId="0" borderId="21" xfId="0" applyFont="1" applyBorder="1" applyAlignment="1">
      <alignment horizontal="center" vertical="center"/>
    </xf>
    <xf numFmtId="0" fontId="2" fillId="0" borderId="21" xfId="0" applyFont="1" applyFill="1" applyBorder="1" applyAlignment="1">
      <alignment vertical="center"/>
    </xf>
    <xf numFmtId="0" fontId="4" fillId="0" borderId="24" xfId="0" applyFont="1" applyBorder="1" applyAlignment="1">
      <alignment horizontal="left" vertical="center" wrapText="1"/>
    </xf>
    <xf numFmtId="0" fontId="4" fillId="2" borderId="17" xfId="0" applyFont="1" applyFill="1" applyBorder="1" applyAlignment="1">
      <alignment horizontal="left" vertical="center" wrapText="1"/>
    </xf>
    <xf numFmtId="0" fontId="4" fillId="0" borderId="3" xfId="0" applyFont="1" applyBorder="1" applyAlignment="1">
      <alignment vertical="center" wrapText="1"/>
    </xf>
    <xf numFmtId="0" fontId="2" fillId="0" borderId="27" xfId="0" applyFont="1" applyFill="1" applyBorder="1" applyAlignment="1">
      <alignment horizontal="center" vertical="center"/>
    </xf>
    <xf numFmtId="0" fontId="2" fillId="0" borderId="0" xfId="0" applyFont="1" applyBorder="1" applyAlignment="1">
      <alignment horizontal="center" vertical="center"/>
    </xf>
    <xf numFmtId="0" fontId="2" fillId="0" borderId="50"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3" xfId="0" applyFont="1" applyBorder="1" applyAlignment="1">
      <alignment horizontal="justify" vertical="center" wrapText="1"/>
    </xf>
    <xf numFmtId="0" fontId="0" fillId="0" borderId="48" xfId="0" quotePrefix="1" applyNumberFormat="1" applyBorder="1" applyAlignment="1">
      <alignment horizontal="center" vertical="center"/>
    </xf>
    <xf numFmtId="0" fontId="0" fillId="0" borderId="19" xfId="0" quotePrefix="1" applyNumberFormat="1" applyBorder="1" applyAlignment="1">
      <alignment horizontal="center" vertical="center"/>
    </xf>
    <xf numFmtId="0" fontId="0" fillId="0" borderId="16" xfId="0" quotePrefix="1" applyNumberFormat="1" applyBorder="1" applyAlignment="1">
      <alignment horizontal="center" vertical="center"/>
    </xf>
    <xf numFmtId="0" fontId="4" fillId="0" borderId="0" xfId="0" applyFont="1" applyBorder="1" applyAlignment="1">
      <alignment horizontal="justify" vertical="center" wrapText="1"/>
    </xf>
    <xf numFmtId="0" fontId="15"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50" xfId="0" applyFont="1" applyBorder="1" applyAlignment="1">
      <alignment horizontal="center" vertical="center"/>
    </xf>
    <xf numFmtId="164" fontId="5" fillId="0" borderId="16" xfId="0" quotePrefix="1" applyNumberFormat="1" applyFont="1" applyBorder="1" applyAlignment="1">
      <alignment vertical="center"/>
    </xf>
    <xf numFmtId="164" fontId="5" fillId="0" borderId="48" xfId="0" quotePrefix="1" applyNumberFormat="1" applyFont="1" applyBorder="1" applyAlignment="1">
      <alignment vertical="center"/>
    </xf>
    <xf numFmtId="0" fontId="7" fillId="0" borderId="0" xfId="0" applyFont="1" applyBorder="1" applyAlignment="1">
      <alignment horizontal="justify" vertical="center" wrapText="1"/>
    </xf>
    <xf numFmtId="0" fontId="5" fillId="0" borderId="0" xfId="0" applyFont="1" applyFill="1" applyBorder="1" applyAlignment="1">
      <alignment horizontal="center" vertical="center"/>
    </xf>
    <xf numFmtId="164" fontId="5" fillId="0" borderId="19" xfId="0" quotePrefix="1" applyNumberFormat="1" applyFont="1" applyBorder="1" applyAlignment="1">
      <alignment vertical="center"/>
    </xf>
    <xf numFmtId="0" fontId="4" fillId="0" borderId="0" xfId="1" applyFont="1" applyBorder="1" applyAlignment="1" applyProtection="1">
      <alignment horizontal="center" vertical="center" wrapText="1"/>
    </xf>
    <xf numFmtId="0" fontId="15" fillId="0" borderId="28" xfId="0" applyFont="1" applyFill="1" applyBorder="1" applyAlignment="1">
      <alignment horizontal="center" vertical="center" wrapText="1"/>
    </xf>
    <xf numFmtId="0" fontId="15" fillId="0" borderId="50" xfId="0" applyFont="1" applyFill="1" applyBorder="1" applyAlignment="1">
      <alignment horizontal="center" vertical="center" wrapText="1"/>
    </xf>
    <xf numFmtId="164" fontId="5" fillId="0" borderId="16" xfId="0" quotePrefix="1" applyNumberFormat="1" applyFont="1" applyBorder="1" applyAlignment="1">
      <alignment horizontal="center" vertical="center"/>
    </xf>
    <xf numFmtId="164" fontId="5" fillId="0" borderId="19" xfId="0" quotePrefix="1" applyNumberFormat="1" applyFont="1" applyBorder="1" applyAlignment="1">
      <alignment horizontal="center" vertical="center"/>
    </xf>
    <xf numFmtId="164" fontId="5" fillId="0" borderId="48" xfId="0" quotePrefix="1" applyNumberFormat="1" applyFont="1" applyBorder="1" applyAlignment="1">
      <alignment horizontal="center" vertical="center"/>
    </xf>
    <xf numFmtId="0" fontId="15" fillId="0" borderId="27" xfId="0" applyFont="1" applyFill="1" applyBorder="1" applyAlignment="1">
      <alignment horizontal="center" vertical="center" wrapText="1"/>
    </xf>
    <xf numFmtId="0" fontId="5" fillId="0" borderId="0" xfId="0" applyFont="1" applyBorder="1" applyAlignment="1">
      <alignment horizontal="left" vertical="center" wrapText="1"/>
    </xf>
    <xf numFmtId="164" fontId="5" fillId="0" borderId="0" xfId="0" applyNumberFormat="1" applyFont="1" applyFill="1" applyBorder="1" applyAlignment="1">
      <alignment vertical="center"/>
    </xf>
    <xf numFmtId="0" fontId="15" fillId="0" borderId="26" xfId="0" applyFont="1" applyFill="1" applyBorder="1" applyAlignment="1">
      <alignment horizontal="center" vertical="center" wrapText="1"/>
    </xf>
    <xf numFmtId="164" fontId="0" fillId="0" borderId="3" xfId="0" quotePrefix="1" applyNumberFormat="1" applyBorder="1" applyAlignment="1">
      <alignment horizontal="center" vertical="center"/>
    </xf>
    <xf numFmtId="164" fontId="4" fillId="0" borderId="21" xfId="0" applyNumberFormat="1" applyFont="1" applyBorder="1" applyAlignment="1">
      <alignment horizontal="center" vertical="center"/>
    </xf>
    <xf numFmtId="164" fontId="0" fillId="0" borderId="32" xfId="0" quotePrefix="1" applyNumberFormat="1" applyBorder="1" applyAlignment="1">
      <alignment horizontal="center" vertical="center"/>
    </xf>
    <xf numFmtId="0" fontId="5" fillId="0" borderId="31" xfId="0" applyFont="1" applyBorder="1" applyAlignment="1">
      <alignment horizontal="center" vertical="center"/>
    </xf>
    <xf numFmtId="164" fontId="4" fillId="0" borderId="48" xfId="0" applyNumberFormat="1" applyFont="1" applyBorder="1" applyAlignment="1">
      <alignment horizontal="center" vertical="center"/>
    </xf>
    <xf numFmtId="164" fontId="4" fillId="0" borderId="16" xfId="0" applyNumberFormat="1" applyFont="1" applyFill="1" applyBorder="1" applyAlignment="1">
      <alignment horizontal="center" vertical="center"/>
    </xf>
    <xf numFmtId="164" fontId="4" fillId="0" borderId="16" xfId="0" applyNumberFormat="1" applyFont="1" applyBorder="1" applyAlignment="1">
      <alignment horizontal="center" vertical="center"/>
    </xf>
    <xf numFmtId="164" fontId="4" fillId="0" borderId="19" xfId="0" applyNumberFormat="1" applyFont="1" applyFill="1" applyBorder="1" applyAlignment="1">
      <alignment horizontal="center" vertical="center"/>
    </xf>
    <xf numFmtId="164" fontId="4" fillId="0" borderId="19" xfId="0" applyNumberFormat="1" applyFont="1" applyBorder="1" applyAlignment="1">
      <alignment horizontal="center" vertical="center"/>
    </xf>
    <xf numFmtId="0" fontId="2" fillId="0" borderId="7" xfId="0" applyFont="1" applyBorder="1" applyAlignment="1">
      <alignment horizontal="center" vertical="center"/>
    </xf>
    <xf numFmtId="0" fontId="2" fillId="0" borderId="25" xfId="0" applyFont="1" applyFill="1" applyBorder="1" applyAlignment="1">
      <alignment horizontal="center" vertical="center"/>
    </xf>
    <xf numFmtId="164" fontId="4" fillId="0" borderId="40" xfId="0" applyNumberFormat="1" applyFont="1" applyFill="1" applyBorder="1" applyAlignment="1">
      <alignment horizontal="center" vertical="center" wrapText="1"/>
    </xf>
    <xf numFmtId="164" fontId="4" fillId="0" borderId="25" xfId="0" applyNumberFormat="1" applyFont="1" applyFill="1" applyBorder="1" applyAlignment="1">
      <alignment horizontal="center" vertical="center"/>
    </xf>
    <xf numFmtId="164" fontId="4" fillId="0" borderId="31" xfId="0" applyNumberFormat="1" applyFont="1" applyFill="1" applyBorder="1" applyAlignment="1">
      <alignment horizontal="center" vertical="center"/>
    </xf>
    <xf numFmtId="164" fontId="4" fillId="0" borderId="33" xfId="0" applyNumberFormat="1" applyFont="1" applyFill="1" applyBorder="1" applyAlignment="1">
      <alignment horizontal="center" vertical="center"/>
    </xf>
    <xf numFmtId="164" fontId="4" fillId="0" borderId="20" xfId="0" applyNumberFormat="1" applyFont="1" applyFill="1" applyBorder="1" applyAlignment="1">
      <alignment horizontal="center" vertical="center"/>
    </xf>
    <xf numFmtId="164" fontId="4" fillId="0" borderId="30" xfId="0" applyNumberFormat="1" applyFont="1" applyFill="1" applyBorder="1" applyAlignment="1">
      <alignment horizontal="center" vertical="center"/>
    </xf>
    <xf numFmtId="0" fontId="4" fillId="0" borderId="0" xfId="0" applyFont="1" applyBorder="1" applyAlignment="1">
      <alignment horizontal="right" vertical="center" wrapText="1"/>
    </xf>
    <xf numFmtId="0" fontId="4" fillId="0" borderId="0" xfId="0" applyFont="1" applyFill="1" applyBorder="1" applyAlignment="1">
      <alignment horizontal="right" vertical="center" wrapText="1"/>
    </xf>
    <xf numFmtId="164" fontId="4" fillId="0" borderId="48" xfId="0" applyNumberFormat="1" applyFont="1" applyFill="1" applyBorder="1" applyAlignment="1">
      <alignment horizontal="center" vertical="center"/>
    </xf>
    <xf numFmtId="164" fontId="4" fillId="0" borderId="40"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0" borderId="14" xfId="0" applyNumberFormat="1" applyFont="1" applyBorder="1" applyAlignment="1">
      <alignment horizontal="center" vertical="center"/>
    </xf>
    <xf numFmtId="164" fontId="4" fillId="0" borderId="40" xfId="0" applyNumberFormat="1" applyFont="1" applyFill="1" applyBorder="1" applyAlignment="1">
      <alignment horizontal="center" vertical="center"/>
    </xf>
    <xf numFmtId="2" fontId="4" fillId="0" borderId="15" xfId="0" applyNumberFormat="1" applyFont="1" applyBorder="1" applyAlignment="1">
      <alignment horizontal="center" vertical="center"/>
    </xf>
    <xf numFmtId="2" fontId="4" fillId="0" borderId="14" xfId="0" applyNumberFormat="1" applyFont="1" applyBorder="1" applyAlignment="1">
      <alignment horizontal="center" vertical="center"/>
    </xf>
    <xf numFmtId="164" fontId="4" fillId="0" borderId="7" xfId="0" applyNumberFormat="1" applyFont="1" applyBorder="1" applyAlignment="1">
      <alignment horizontal="center" vertical="center"/>
    </xf>
    <xf numFmtId="1" fontId="4" fillId="0" borderId="25" xfId="0" applyNumberFormat="1" applyFont="1" applyBorder="1" applyAlignment="1">
      <alignment horizontal="center" vertical="center"/>
    </xf>
    <xf numFmtId="0" fontId="2" fillId="0" borderId="25" xfId="0" applyFont="1" applyFill="1" applyBorder="1" applyAlignment="1">
      <alignment horizontal="center" vertical="center" wrapText="1"/>
    </xf>
    <xf numFmtId="0" fontId="4" fillId="0" borderId="51" xfId="0" applyNumberFormat="1" applyFont="1" applyBorder="1" applyAlignment="1">
      <alignment vertical="center" wrapText="1"/>
    </xf>
    <xf numFmtId="164" fontId="0" fillId="0" borderId="40" xfId="0" quotePrefix="1" applyNumberFormat="1" applyBorder="1" applyAlignment="1">
      <alignment horizontal="center" vertical="center"/>
    </xf>
    <xf numFmtId="165" fontId="4" fillId="0" borderId="7" xfId="0" applyNumberFormat="1" applyFont="1" applyBorder="1" applyAlignment="1">
      <alignment horizontal="center" vertical="center"/>
    </xf>
    <xf numFmtId="20" fontId="0" fillId="0" borderId="7" xfId="0" quotePrefix="1" applyNumberFormat="1" applyBorder="1" applyAlignment="1">
      <alignment horizontal="center" vertical="center"/>
    </xf>
    <xf numFmtId="2" fontId="4" fillId="0" borderId="31"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0" xfId="0" applyNumberFormat="1" applyFont="1" applyBorder="1" applyAlignment="1">
      <alignment horizontal="center" vertical="center"/>
    </xf>
    <xf numFmtId="1" fontId="4" fillId="0" borderId="21" xfId="0" applyNumberFormat="1" applyFont="1" applyBorder="1" applyAlignment="1">
      <alignment horizontal="center" vertical="center"/>
    </xf>
    <xf numFmtId="1" fontId="4" fillId="0" borderId="31" xfId="0" applyNumberFormat="1" applyFont="1" applyBorder="1" applyAlignment="1">
      <alignment horizontal="center" vertical="center"/>
    </xf>
    <xf numFmtId="0" fontId="4" fillId="0" borderId="0" xfId="0" applyFont="1" applyBorder="1" applyAlignment="1">
      <alignment horizontal="center" vertical="center"/>
    </xf>
    <xf numFmtId="166" fontId="4" fillId="0" borderId="25" xfId="0" applyNumberFormat="1" applyFont="1" applyBorder="1" applyAlignment="1">
      <alignment horizontal="center" vertical="center"/>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0" fontId="2" fillId="0" borderId="21" xfId="0" applyFont="1" applyBorder="1" applyAlignment="1">
      <alignment vertical="center" wrapText="1"/>
    </xf>
    <xf numFmtId="0" fontId="4" fillId="0" borderId="3" xfId="0" applyFont="1" applyBorder="1" applyAlignment="1">
      <alignment vertical="center"/>
    </xf>
    <xf numFmtId="165" fontId="4" fillId="0" borderId="7" xfId="0" quotePrefix="1" applyNumberFormat="1" applyFont="1" applyBorder="1" applyAlignment="1">
      <alignment horizontal="center" vertical="center"/>
    </xf>
    <xf numFmtId="0" fontId="8" fillId="0" borderId="52" xfId="1" applyNumberFormat="1" applyFont="1" applyBorder="1" applyAlignment="1" applyProtection="1">
      <alignment vertical="center" wrapText="1"/>
    </xf>
    <xf numFmtId="0" fontId="6" fillId="0" borderId="0" xfId="0" applyFont="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6" fillId="0" borderId="0" xfId="0" applyFont="1" applyFill="1" applyAlignment="1">
      <alignment horizontal="left" vertical="top" wrapText="1"/>
    </xf>
    <xf numFmtId="0" fontId="0" fillId="0" borderId="0" xfId="0" applyFill="1" applyAlignment="1">
      <alignment horizontal="left" vertical="top" wrapText="1"/>
    </xf>
    <xf numFmtId="0" fontId="6" fillId="0" borderId="0" xfId="0" applyNumberFormat="1" applyFont="1" applyAlignment="1">
      <alignment horizontal="left" vertical="top" wrapText="1"/>
    </xf>
    <xf numFmtId="0" fontId="4" fillId="0" borderId="0" xfId="0" applyNumberFormat="1" applyFont="1" applyAlignment="1">
      <alignment horizontal="left" vertical="top" wrapText="1"/>
    </xf>
    <xf numFmtId="0" fontId="4" fillId="2" borderId="24" xfId="0" applyNumberFormat="1" applyFont="1" applyFill="1" applyBorder="1" applyAlignment="1">
      <alignment vertical="center" wrapText="1"/>
    </xf>
    <xf numFmtId="164" fontId="4" fillId="0" borderId="29" xfId="0" applyNumberFormat="1" applyFont="1" applyBorder="1" applyAlignment="1">
      <alignment horizontal="center" vertical="center"/>
    </xf>
    <xf numFmtId="2" fontId="4" fillId="0" borderId="40" xfId="0" quotePrefix="1" applyNumberFormat="1" applyFont="1" applyBorder="1" applyAlignment="1">
      <alignment horizontal="center" vertical="center"/>
    </xf>
    <xf numFmtId="2" fontId="4" fillId="0" borderId="13" xfId="0" quotePrefix="1" applyNumberFormat="1" applyFont="1" applyBorder="1" applyAlignment="1">
      <alignment horizontal="center" vertical="center"/>
    </xf>
    <xf numFmtId="0" fontId="4" fillId="0" borderId="0" xfId="0" applyNumberFormat="1" applyFont="1" applyBorder="1" applyAlignment="1">
      <alignment vertical="center" wrapText="1"/>
    </xf>
    <xf numFmtId="1" fontId="4" fillId="0" borderId="25" xfId="0" applyNumberFormat="1" applyFont="1" applyBorder="1" applyAlignment="1">
      <alignment horizontal="center" vertical="center" wrapText="1"/>
    </xf>
    <xf numFmtId="0" fontId="4" fillId="0" borderId="0" xfId="0" applyFont="1" applyAlignment="1">
      <alignment horizontal="left" vertical="top" wrapText="1"/>
    </xf>
    <xf numFmtId="0" fontId="12" fillId="0" borderId="0" xfId="0" applyFont="1" applyAlignment="1">
      <alignment horizontal="left" vertical="top" wrapText="1"/>
    </xf>
    <xf numFmtId="0" fontId="2" fillId="0" borderId="0" xfId="0" applyFont="1" applyAlignment="1">
      <alignment horizontal="left" vertical="top" wrapText="1"/>
    </xf>
    <xf numFmtId="164" fontId="5" fillId="0" borderId="0" xfId="0" applyNumberFormat="1" applyFont="1" applyBorder="1" applyAlignment="1">
      <alignment horizontal="center" vertical="center"/>
    </xf>
    <xf numFmtId="164" fontId="5" fillId="0" borderId="16" xfId="0" applyNumberFormat="1" applyFont="1" applyBorder="1" applyAlignment="1">
      <alignment horizontal="center" vertical="center"/>
    </xf>
    <xf numFmtId="0" fontId="5" fillId="0" borderId="23" xfId="0" applyFont="1" applyBorder="1" applyAlignment="1">
      <alignment horizontal="left" vertical="top" wrapText="1"/>
    </xf>
    <xf numFmtId="164" fontId="5" fillId="0" borderId="16" xfId="0" applyNumberFormat="1" applyFont="1" applyBorder="1" applyAlignment="1">
      <alignment horizontal="center" vertical="center" wrapText="1"/>
    </xf>
    <xf numFmtId="164" fontId="5" fillId="0" borderId="13" xfId="0" applyNumberFormat="1" applyFont="1" applyBorder="1" applyAlignment="1">
      <alignment horizontal="center" vertical="center" wrapText="1"/>
    </xf>
    <xf numFmtId="164" fontId="5" fillId="0" borderId="13" xfId="0" applyNumberFormat="1" applyFont="1" applyFill="1" applyBorder="1" applyAlignment="1">
      <alignment horizontal="center" vertical="center" wrapText="1"/>
    </xf>
    <xf numFmtId="164" fontId="5" fillId="0" borderId="16" xfId="0" applyNumberFormat="1" applyFont="1" applyFill="1" applyBorder="1" applyAlignment="1">
      <alignment horizontal="center" vertical="center" wrapText="1"/>
    </xf>
    <xf numFmtId="0" fontId="5" fillId="0" borderId="13" xfId="0" applyFont="1" applyBorder="1" applyAlignment="1">
      <alignment horizontal="center" vertical="center"/>
    </xf>
    <xf numFmtId="164" fontId="5" fillId="0" borderId="0" xfId="0" quotePrefix="1" applyNumberFormat="1" applyFont="1" applyBorder="1" applyAlignment="1">
      <alignment horizontal="center" vertical="center"/>
    </xf>
    <xf numFmtId="0" fontId="4" fillId="0" borderId="0" xfId="0" applyFont="1" applyBorder="1" applyAlignment="1">
      <alignment horizontal="center" vertical="center"/>
    </xf>
    <xf numFmtId="164" fontId="5" fillId="0" borderId="13" xfId="0" quotePrefix="1" applyNumberFormat="1" applyFont="1" applyBorder="1" applyAlignment="1">
      <alignment horizontal="center" vertical="center"/>
    </xf>
    <xf numFmtId="0" fontId="4" fillId="0" borderId="13" xfId="0" applyFont="1" applyBorder="1" applyAlignment="1">
      <alignment horizontal="center" vertical="center"/>
    </xf>
    <xf numFmtId="0" fontId="2" fillId="0" borderId="0" xfId="0" applyFont="1" applyBorder="1" applyAlignment="1">
      <alignment horizontal="center" vertical="center" wrapText="1"/>
    </xf>
    <xf numFmtId="2" fontId="4" fillId="0" borderId="14" xfId="0" applyNumberFormat="1" applyFont="1" applyFill="1" applyBorder="1" applyAlignment="1">
      <alignment horizontal="center" vertical="center" wrapText="1"/>
    </xf>
    <xf numFmtId="2" fontId="4" fillId="0" borderId="15"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2" fontId="4" fillId="0" borderId="40" xfId="0" applyNumberFormat="1" applyFont="1" applyFill="1" applyBorder="1" applyAlignment="1">
      <alignment horizontal="center" vertical="center" wrapText="1"/>
    </xf>
    <xf numFmtId="2" fontId="4" fillId="0" borderId="14" xfId="0" quotePrefix="1" applyNumberFormat="1" applyFont="1" applyBorder="1" applyAlignment="1">
      <alignment horizontal="center" vertical="center"/>
    </xf>
    <xf numFmtId="2" fontId="4" fillId="0" borderId="13" xfId="0" applyNumberFormat="1" applyFont="1" applyBorder="1" applyAlignment="1">
      <alignment horizontal="center" vertical="center"/>
    </xf>
    <xf numFmtId="0" fontId="4" fillId="0" borderId="52" xfId="0" applyFont="1" applyBorder="1" applyAlignment="1">
      <alignment vertical="center" wrapText="1"/>
    </xf>
    <xf numFmtId="2" fontId="4" fillId="0" borderId="14" xfId="0" applyNumberFormat="1" applyFont="1" applyBorder="1" applyAlignment="1">
      <alignment horizontal="center" vertical="center" wrapText="1"/>
    </xf>
    <xf numFmtId="2" fontId="4" fillId="0" borderId="40" xfId="0" applyNumberFormat="1" applyFont="1" applyBorder="1" applyAlignment="1">
      <alignment horizontal="center" vertical="center" wrapText="1"/>
    </xf>
    <xf numFmtId="2" fontId="4" fillId="0" borderId="36" xfId="0" applyNumberFormat="1" applyFont="1" applyBorder="1" applyAlignment="1">
      <alignment horizontal="center" vertical="center"/>
    </xf>
    <xf numFmtId="164" fontId="4" fillId="0" borderId="48" xfId="0" applyNumberFormat="1" applyFont="1" applyBorder="1" applyAlignment="1">
      <alignment horizontal="center" vertical="center" wrapText="1"/>
    </xf>
    <xf numFmtId="2" fontId="4" fillId="0" borderId="40" xfId="0" applyNumberFormat="1" applyFont="1" applyBorder="1" applyAlignment="1">
      <alignment horizontal="center" vertical="center"/>
    </xf>
    <xf numFmtId="2" fontId="4" fillId="0" borderId="15" xfId="0" quotePrefix="1" applyNumberFormat="1" applyFont="1" applyBorder="1" applyAlignment="1">
      <alignment horizontal="center" vertical="center"/>
    </xf>
    <xf numFmtId="0" fontId="2" fillId="0" borderId="47" xfId="0" applyFont="1" applyBorder="1" applyAlignment="1">
      <alignment horizontal="center" vertical="center" wrapText="1"/>
    </xf>
    <xf numFmtId="2" fontId="4" fillId="0" borderId="0" xfId="0" applyNumberFormat="1" applyFont="1" applyBorder="1"/>
    <xf numFmtId="2" fontId="4" fillId="0" borderId="0" xfId="0" applyNumberFormat="1" applyFont="1" applyAlignment="1">
      <alignment vertical="center"/>
    </xf>
    <xf numFmtId="1" fontId="4" fillId="0" borderId="0" xfId="0" applyNumberFormat="1" applyFont="1" applyBorder="1" applyAlignment="1">
      <alignment vertical="center"/>
    </xf>
    <xf numFmtId="164" fontId="4" fillId="3" borderId="14" xfId="0" applyNumberFormat="1" applyFont="1" applyFill="1" applyBorder="1" applyAlignment="1">
      <alignment horizontal="center" vertical="center" wrapText="1"/>
    </xf>
    <xf numFmtId="164" fontId="4" fillId="3" borderId="13" xfId="0" applyNumberFormat="1" applyFont="1" applyFill="1" applyBorder="1" applyAlignment="1">
      <alignment horizontal="center" vertical="center" wrapText="1"/>
    </xf>
    <xf numFmtId="164" fontId="4" fillId="3" borderId="13" xfId="0" applyNumberFormat="1" applyFont="1" applyFill="1" applyBorder="1" applyAlignment="1">
      <alignment horizontal="center" vertical="center"/>
    </xf>
    <xf numFmtId="164" fontId="0" fillId="3" borderId="13" xfId="0" quotePrefix="1" applyNumberFormat="1" applyFill="1" applyBorder="1" applyAlignment="1">
      <alignment horizontal="center" vertical="center"/>
    </xf>
    <xf numFmtId="164" fontId="4" fillId="3" borderId="14" xfId="0" applyNumberFormat="1" applyFont="1" applyFill="1" applyBorder="1" applyAlignment="1">
      <alignment horizontal="center" vertical="center"/>
    </xf>
    <xf numFmtId="164" fontId="0" fillId="3" borderId="14" xfId="0" quotePrefix="1" applyNumberFormat="1" applyFill="1" applyBorder="1" applyAlignment="1">
      <alignment horizontal="center" vertical="center"/>
    </xf>
    <xf numFmtId="0" fontId="4" fillId="0" borderId="13" xfId="2" quotePrefix="1" applyNumberFormat="1" applyFont="1" applyBorder="1" applyAlignment="1">
      <alignment horizontal="center" vertical="center"/>
    </xf>
    <xf numFmtId="0" fontId="4" fillId="0" borderId="30" xfId="2" quotePrefix="1" applyNumberFormat="1" applyFont="1" applyBorder="1" applyAlignment="1">
      <alignment horizontal="center" vertical="center"/>
    </xf>
    <xf numFmtId="0" fontId="4" fillId="0" borderId="4" xfId="2" quotePrefix="1" applyNumberFormat="1" applyFont="1" applyBorder="1" applyAlignment="1">
      <alignment horizontal="center" vertical="center"/>
    </xf>
    <xf numFmtId="0" fontId="4" fillId="0" borderId="20" xfId="2" quotePrefix="1" applyNumberFormat="1" applyFont="1" applyBorder="1" applyAlignment="1">
      <alignment horizontal="center" vertical="center"/>
    </xf>
    <xf numFmtId="0" fontId="4" fillId="0" borderId="32" xfId="2" quotePrefix="1" applyNumberFormat="1" applyFont="1" applyBorder="1" applyAlignment="1">
      <alignment horizontal="center" vertical="center"/>
    </xf>
    <xf numFmtId="0" fontId="4" fillId="0" borderId="33" xfId="2" quotePrefix="1" applyNumberFormat="1" applyFont="1" applyBorder="1" applyAlignment="1">
      <alignment horizontal="center" vertical="center"/>
    </xf>
    <xf numFmtId="164" fontId="4" fillId="0" borderId="10" xfId="2" quotePrefix="1" applyNumberFormat="1" applyFont="1" applyBorder="1" applyAlignment="1">
      <alignment horizontal="center" vertical="center"/>
    </xf>
    <xf numFmtId="164" fontId="4" fillId="0" borderId="34" xfId="2" quotePrefix="1" applyNumberFormat="1" applyFont="1" applyBorder="1" applyAlignment="1">
      <alignment horizontal="center" vertical="center"/>
    </xf>
    <xf numFmtId="164" fontId="4" fillId="0" borderId="35" xfId="2" quotePrefix="1" applyNumberFormat="1" applyFont="1" applyBorder="1" applyAlignment="1">
      <alignment horizontal="center" vertical="center"/>
    </xf>
    <xf numFmtId="164" fontId="4" fillId="0" borderId="36" xfId="2" quotePrefix="1" applyNumberFormat="1" applyFont="1" applyBorder="1" applyAlignment="1">
      <alignment horizontal="center" vertical="center"/>
    </xf>
    <xf numFmtId="2" fontId="4" fillId="0" borderId="29" xfId="0" applyNumberFormat="1" applyFont="1" applyBorder="1" applyAlignment="1">
      <alignment horizontal="center" vertical="center"/>
    </xf>
    <xf numFmtId="2" fontId="4" fillId="0" borderId="21" xfId="0" applyNumberFormat="1" applyFont="1" applyBorder="1" applyAlignment="1">
      <alignment horizontal="center" vertical="center"/>
    </xf>
    <xf numFmtId="2" fontId="4" fillId="0" borderId="25" xfId="2" quotePrefix="1" applyNumberFormat="1" applyFont="1" applyBorder="1" applyAlignment="1">
      <alignment horizontal="center" vertical="center"/>
    </xf>
    <xf numFmtId="2" fontId="4" fillId="0" borderId="34" xfId="2" quotePrefix="1" applyNumberFormat="1" applyFont="1" applyBorder="1" applyAlignment="1">
      <alignment horizontal="center" vertical="center"/>
    </xf>
    <xf numFmtId="2" fontId="4" fillId="0" borderId="35" xfId="2" quotePrefix="1" applyNumberFormat="1" applyFont="1" applyBorder="1" applyAlignment="1">
      <alignment horizontal="center" vertical="center"/>
    </xf>
    <xf numFmtId="164" fontId="4" fillId="0" borderId="3" xfId="0" applyNumberFormat="1" applyFont="1" applyBorder="1" applyAlignment="1">
      <alignment horizontal="center" vertical="center"/>
    </xf>
    <xf numFmtId="164" fontId="5" fillId="0" borderId="33" xfId="2" quotePrefix="1" applyNumberFormat="1" applyFont="1" applyBorder="1" applyAlignment="1">
      <alignment horizontal="center" vertical="center"/>
    </xf>
    <xf numFmtId="164" fontId="5" fillId="0" borderId="20" xfId="2" quotePrefix="1" applyNumberFormat="1" applyFont="1" applyBorder="1" applyAlignment="1">
      <alignment horizontal="center" vertical="center"/>
    </xf>
    <xf numFmtId="164" fontId="5" fillId="0" borderId="30" xfId="2" quotePrefix="1" applyNumberFormat="1" applyFont="1" applyBorder="1" applyAlignment="1">
      <alignment horizontal="center" vertical="center"/>
    </xf>
    <xf numFmtId="164" fontId="5" fillId="0" borderId="32" xfId="2" quotePrefix="1" applyNumberFormat="1" applyFont="1" applyBorder="1" applyAlignment="1">
      <alignment horizontal="center" vertical="center"/>
    </xf>
    <xf numFmtId="164" fontId="5" fillId="0" borderId="13" xfId="2" quotePrefix="1" applyNumberFormat="1" applyFont="1" applyBorder="1" applyAlignment="1">
      <alignment horizontal="center" vertical="center"/>
    </xf>
    <xf numFmtId="164" fontId="5" fillId="0" borderId="4" xfId="2" quotePrefix="1" applyNumberFormat="1" applyFont="1" applyBorder="1" applyAlignment="1">
      <alignment horizontal="center" vertical="center"/>
    </xf>
    <xf numFmtId="2" fontId="4" fillId="0" borderId="10" xfId="2" quotePrefix="1" applyNumberFormat="1" applyFont="1" applyBorder="1" applyAlignment="1">
      <alignment horizontal="center" vertical="center"/>
    </xf>
    <xf numFmtId="2" fontId="4" fillId="0" borderId="10" xfId="0" applyNumberFormat="1" applyFont="1" applyFill="1" applyBorder="1" applyAlignment="1">
      <alignment horizontal="center" vertical="center" wrapText="1"/>
    </xf>
    <xf numFmtId="164" fontId="4" fillId="0" borderId="10" xfId="0" applyNumberFormat="1" applyFont="1" applyBorder="1" applyAlignment="1">
      <alignment horizontal="center" vertical="center" wrapText="1"/>
    </xf>
    <xf numFmtId="164" fontId="4" fillId="0" borderId="10" xfId="0" applyNumberFormat="1" applyFont="1" applyFill="1" applyBorder="1" applyAlignment="1">
      <alignment horizontal="center" vertical="center" wrapText="1"/>
    </xf>
    <xf numFmtId="0" fontId="4" fillId="0" borderId="32"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0" fillId="0" borderId="32" xfId="0" quotePrefix="1" applyNumberFormat="1" applyFill="1" applyBorder="1" applyAlignment="1">
      <alignment horizontal="center" vertical="center"/>
    </xf>
    <xf numFmtId="0" fontId="0" fillId="0" borderId="38" xfId="0" quotePrefix="1" applyNumberFormat="1" applyFill="1" applyBorder="1" applyAlignment="1">
      <alignment horizontal="center" vertical="center"/>
    </xf>
    <xf numFmtId="0" fontId="4" fillId="0" borderId="32" xfId="0" applyFont="1" applyFill="1" applyBorder="1" applyAlignment="1">
      <alignment horizontal="center" vertical="center"/>
    </xf>
    <xf numFmtId="0" fontId="4" fillId="0" borderId="48" xfId="0" applyFont="1" applyFill="1" applyBorder="1" applyAlignment="1">
      <alignment horizontal="center" vertical="center"/>
    </xf>
    <xf numFmtId="0" fontId="0" fillId="0" borderId="38" xfId="0" quotePrefix="1" applyNumberFormat="1" applyBorder="1" applyAlignment="1">
      <alignment horizontal="center" vertical="center"/>
    </xf>
    <xf numFmtId="0" fontId="4" fillId="0" borderId="48" xfId="0" applyFont="1" applyBorder="1" applyAlignment="1">
      <alignment horizontal="center" vertical="center"/>
    </xf>
    <xf numFmtId="164" fontId="5" fillId="0" borderId="12" xfId="0" applyNumberFormat="1" applyFont="1" applyBorder="1" applyAlignment="1">
      <alignment horizontal="center" vertical="center" wrapText="1"/>
    </xf>
    <xf numFmtId="164" fontId="5" fillId="0" borderId="12"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164" fontId="5" fillId="0" borderId="0" xfId="0" applyNumberFormat="1" applyFont="1" applyBorder="1" applyAlignment="1">
      <alignment horizontal="center" vertical="center" wrapText="1"/>
    </xf>
    <xf numFmtId="2" fontId="4" fillId="0" borderId="33" xfId="2" quotePrefix="1" applyNumberFormat="1" applyFont="1" applyBorder="1" applyAlignment="1">
      <alignment horizontal="center" vertical="center"/>
    </xf>
    <xf numFmtId="2" fontId="4" fillId="0" borderId="40" xfId="2" quotePrefix="1" applyNumberFormat="1" applyFont="1" applyBorder="1" applyAlignment="1">
      <alignment horizontal="center" vertical="center"/>
    </xf>
    <xf numFmtId="2" fontId="4" fillId="0" borderId="12" xfId="0" applyNumberFormat="1" applyFont="1" applyBorder="1" applyAlignment="1">
      <alignment horizontal="center" vertical="center"/>
    </xf>
    <xf numFmtId="2" fontId="4" fillId="0" borderId="14" xfId="2" quotePrefix="1" applyNumberFormat="1" applyFont="1" applyBorder="1" applyAlignment="1">
      <alignment horizontal="center" vertical="center"/>
    </xf>
    <xf numFmtId="2" fontId="4" fillId="0" borderId="30" xfId="2" quotePrefix="1" applyNumberFormat="1" applyFont="1" applyBorder="1" applyAlignment="1">
      <alignment horizontal="center" vertical="center"/>
    </xf>
    <xf numFmtId="2" fontId="4" fillId="0" borderId="20" xfId="2" quotePrefix="1" applyNumberFormat="1" applyFont="1" applyBorder="1" applyAlignment="1">
      <alignment horizontal="center" vertical="center"/>
    </xf>
    <xf numFmtId="2" fontId="4" fillId="0" borderId="15" xfId="2" quotePrefix="1" applyNumberFormat="1" applyFont="1" applyBorder="1" applyAlignment="1">
      <alignment horizontal="center" vertical="center"/>
    </xf>
    <xf numFmtId="164" fontId="4" fillId="0" borderId="33" xfId="2" quotePrefix="1" applyNumberFormat="1" applyFont="1" applyBorder="1" applyAlignment="1">
      <alignment horizontal="center" vertical="center"/>
    </xf>
    <xf numFmtId="164" fontId="4" fillId="0" borderId="30" xfId="2" quotePrefix="1" applyNumberFormat="1" applyFont="1" applyBorder="1" applyAlignment="1">
      <alignment horizontal="center" vertical="center"/>
    </xf>
    <xf numFmtId="164" fontId="4" fillId="0" borderId="40" xfId="2" quotePrefix="1" applyNumberFormat="1" applyFont="1" applyBorder="1" applyAlignment="1">
      <alignment horizontal="center" vertical="center"/>
    </xf>
    <xf numFmtId="164" fontId="4" fillId="0" borderId="14" xfId="2" quotePrefix="1" applyNumberFormat="1" applyFont="1" applyBorder="1" applyAlignment="1">
      <alignment horizontal="center" vertical="center"/>
    </xf>
    <xf numFmtId="2" fontId="4" fillId="0" borderId="8" xfId="2" quotePrefix="1" applyNumberFormat="1" applyFont="1" applyBorder="1" applyAlignment="1">
      <alignment horizontal="center" vertical="center"/>
    </xf>
    <xf numFmtId="1" fontId="4" fillId="0" borderId="7" xfId="0" applyNumberFormat="1" applyFont="1" applyBorder="1" applyAlignment="1">
      <alignment horizontal="center" vertical="center" wrapText="1"/>
    </xf>
    <xf numFmtId="164" fontId="4" fillId="0" borderId="43" xfId="0" applyNumberFormat="1" applyFont="1" applyBorder="1" applyAlignment="1">
      <alignment horizontal="center" vertical="center"/>
    </xf>
    <xf numFmtId="164" fontId="4" fillId="0" borderId="20" xfId="2" quotePrefix="1" applyNumberFormat="1" applyFont="1" applyBorder="1" applyAlignment="1">
      <alignment horizontal="center" vertical="center"/>
    </xf>
    <xf numFmtId="164" fontId="4" fillId="0" borderId="15" xfId="2" quotePrefix="1" applyNumberFormat="1" applyFont="1" applyBorder="1" applyAlignment="1">
      <alignment horizontal="center" vertical="center"/>
    </xf>
    <xf numFmtId="1" fontId="4" fillId="0" borderId="6" xfId="0" applyNumberFormat="1" applyFont="1" applyBorder="1" applyAlignment="1">
      <alignment horizontal="center" vertical="center" wrapText="1"/>
    </xf>
    <xf numFmtId="1" fontId="4" fillId="0" borderId="9" xfId="0" applyNumberFormat="1" applyFont="1" applyBorder="1" applyAlignment="1">
      <alignment horizontal="center" vertical="center" wrapText="1"/>
    </xf>
    <xf numFmtId="165" fontId="4" fillId="0" borderId="7" xfId="0" applyNumberFormat="1" applyFont="1" applyBorder="1" applyAlignment="1">
      <alignment horizontal="center" vertical="center" wrapText="1"/>
    </xf>
    <xf numFmtId="166" fontId="4" fillId="0" borderId="7" xfId="0" quotePrefix="1" applyNumberFormat="1" applyFont="1" applyBorder="1" applyAlignment="1">
      <alignment horizontal="center" vertical="center"/>
    </xf>
    <xf numFmtId="0" fontId="0" fillId="0" borderId="0" xfId="0" quotePrefix="1" applyNumberFormat="1"/>
    <xf numFmtId="0" fontId="2" fillId="0" borderId="27" xfId="0" applyFont="1" applyBorder="1" applyAlignment="1">
      <alignment horizontal="center" vertical="center"/>
    </xf>
    <xf numFmtId="0" fontId="4" fillId="0" borderId="38" xfId="2" quotePrefix="1" applyNumberFormat="1" applyFont="1" applyBorder="1" applyAlignment="1">
      <alignment horizontal="center" vertical="center"/>
    </xf>
    <xf numFmtId="0" fontId="4" fillId="0" borderId="0" xfId="2" quotePrefix="1" applyNumberFormat="1" applyFont="1" applyBorder="1" applyAlignment="1">
      <alignment horizontal="center" vertical="center"/>
    </xf>
    <xf numFmtId="0" fontId="4" fillId="0" borderId="3" xfId="2" quotePrefix="1" applyNumberFormat="1" applyFont="1" applyBorder="1" applyAlignment="1">
      <alignment horizontal="center" vertical="center"/>
    </xf>
    <xf numFmtId="1" fontId="4" fillId="0" borderId="8" xfId="0" applyNumberFormat="1" applyFont="1" applyBorder="1" applyAlignment="1">
      <alignment horizontal="center" vertical="center"/>
    </xf>
    <xf numFmtId="0" fontId="4" fillId="0" borderId="48" xfId="2" quotePrefix="1" applyNumberFormat="1" applyFont="1" applyBorder="1" applyAlignment="1">
      <alignment horizontal="center" vertical="center"/>
    </xf>
    <xf numFmtId="0" fontId="4" fillId="0" borderId="16" xfId="2" quotePrefix="1" applyNumberFormat="1" applyFont="1" applyBorder="1" applyAlignment="1">
      <alignment horizontal="center" vertical="center"/>
    </xf>
    <xf numFmtId="0" fontId="4" fillId="0" borderId="19" xfId="2" quotePrefix="1" applyNumberFormat="1" applyFont="1" applyBorder="1" applyAlignment="1">
      <alignment horizontal="center" vertical="center"/>
    </xf>
    <xf numFmtId="164" fontId="5" fillId="0" borderId="38" xfId="2" quotePrefix="1" applyNumberFormat="1" applyFont="1" applyBorder="1" applyAlignment="1">
      <alignment horizontal="center" vertical="center"/>
    </xf>
    <xf numFmtId="164" fontId="5" fillId="0" borderId="0" xfId="2" quotePrefix="1" applyNumberFormat="1" applyFont="1" applyBorder="1" applyAlignment="1">
      <alignment horizontal="center" vertical="center"/>
    </xf>
    <xf numFmtId="164" fontId="5" fillId="0" borderId="3" xfId="2" quotePrefix="1" applyNumberFormat="1" applyFont="1" applyBorder="1" applyAlignment="1">
      <alignment horizontal="center" vertical="center"/>
    </xf>
    <xf numFmtId="164" fontId="5" fillId="0" borderId="48" xfId="2" quotePrefix="1" applyNumberFormat="1" applyFont="1" applyBorder="1" applyAlignment="1">
      <alignment horizontal="center" vertical="center"/>
    </xf>
    <xf numFmtId="164" fontId="5" fillId="0" borderId="16" xfId="2" quotePrefix="1" applyNumberFormat="1" applyFont="1" applyBorder="1" applyAlignment="1">
      <alignment horizontal="center" vertical="center"/>
    </xf>
    <xf numFmtId="164" fontId="5" fillId="0" borderId="19" xfId="2" quotePrefix="1" applyNumberFormat="1" applyFont="1" applyBorder="1" applyAlignment="1">
      <alignment horizontal="center" vertical="center"/>
    </xf>
    <xf numFmtId="10" fontId="4" fillId="0" borderId="0" xfId="0" applyNumberFormat="1" applyFont="1" applyBorder="1"/>
    <xf numFmtId="0" fontId="6" fillId="0" borderId="9" xfId="0" applyFont="1" applyBorder="1" applyAlignment="1">
      <alignment vertical="center"/>
    </xf>
    <xf numFmtId="1" fontId="4" fillId="0" borderId="12" xfId="0" applyNumberFormat="1" applyFont="1" applyBorder="1" applyAlignment="1">
      <alignment horizontal="center" vertical="center"/>
    </xf>
    <xf numFmtId="0" fontId="4" fillId="0" borderId="12" xfId="0" applyFont="1" applyBorder="1" applyAlignment="1">
      <alignment vertical="center"/>
    </xf>
    <xf numFmtId="0" fontId="0" fillId="0" borderId="0" xfId="0" applyBorder="1" applyAlignment="1">
      <alignment vertical="center" wrapText="1"/>
    </xf>
    <xf numFmtId="0" fontId="12" fillId="0" borderId="1" xfId="1" applyFont="1" applyBorder="1" applyAlignment="1" applyProtection="1">
      <alignment vertical="center" wrapText="1"/>
    </xf>
    <xf numFmtId="0" fontId="4" fillId="0" borderId="1" xfId="0" applyFont="1" applyBorder="1" applyAlignment="1">
      <alignment vertical="center"/>
    </xf>
    <xf numFmtId="164" fontId="4" fillId="0" borderId="25" xfId="2" quotePrefix="1" applyNumberFormat="1" applyFont="1" applyBorder="1" applyAlignment="1">
      <alignment horizontal="center" vertical="center"/>
    </xf>
    <xf numFmtId="164" fontId="4" fillId="0" borderId="7" xfId="2" quotePrefix="1" applyNumberFormat="1" applyFont="1" applyBorder="1" applyAlignment="1">
      <alignment horizontal="center" vertical="center"/>
    </xf>
    <xf numFmtId="164" fontId="4" fillId="0" borderId="49" xfId="0" applyNumberFormat="1" applyFont="1" applyBorder="1" applyAlignment="1">
      <alignment horizontal="center" vertical="center"/>
    </xf>
    <xf numFmtId="2" fontId="4" fillId="0" borderId="25" xfId="4" quotePrefix="1" applyNumberFormat="1" applyFont="1" applyBorder="1" applyAlignment="1">
      <alignment horizontal="center" vertical="center"/>
    </xf>
    <xf numFmtId="2" fontId="4" fillId="0" borderId="33" xfId="4" quotePrefix="1" applyNumberFormat="1" applyFont="1" applyBorder="1" applyAlignment="1">
      <alignment horizontal="center" vertical="center"/>
    </xf>
    <xf numFmtId="2" fontId="4" fillId="0" borderId="20" xfId="4" quotePrefix="1" applyNumberFormat="1" applyFont="1" applyBorder="1" applyAlignment="1">
      <alignment horizontal="center" vertical="center"/>
    </xf>
    <xf numFmtId="2" fontId="4" fillId="0" borderId="30" xfId="4" quotePrefix="1" applyNumberFormat="1" applyFont="1" applyBorder="1" applyAlignment="1">
      <alignment horizontal="center" vertical="center"/>
    </xf>
    <xf numFmtId="2" fontId="4" fillId="0" borderId="7" xfId="4" quotePrefix="1" applyNumberFormat="1" applyFont="1" applyBorder="1" applyAlignment="1">
      <alignment horizontal="center" vertical="center"/>
    </xf>
    <xf numFmtId="2" fontId="4" fillId="0" borderId="40" xfId="4" quotePrefix="1" applyNumberFormat="1" applyFont="1" applyBorder="1" applyAlignment="1">
      <alignment horizontal="center" vertical="center"/>
    </xf>
    <xf numFmtId="2" fontId="4" fillId="0" borderId="15" xfId="4" quotePrefix="1" applyNumberFormat="1" applyFont="1" applyBorder="1" applyAlignment="1">
      <alignment horizontal="center" vertical="center"/>
    </xf>
    <xf numFmtId="2" fontId="4" fillId="0" borderId="14" xfId="4" quotePrefix="1" applyNumberFormat="1" applyFont="1" applyBorder="1" applyAlignment="1">
      <alignment horizontal="center" vertical="center"/>
    </xf>
    <xf numFmtId="0" fontId="24" fillId="0" borderId="0" xfId="0" quotePrefix="1" applyNumberFormat="1" applyFont="1"/>
    <xf numFmtId="0" fontId="4" fillId="0" borderId="51" xfId="0" applyFont="1" applyBorder="1" applyAlignment="1">
      <alignment vertical="center" wrapText="1"/>
    </xf>
    <xf numFmtId="164" fontId="4" fillId="0" borderId="42" xfId="0" applyNumberFormat="1" applyFont="1" applyBorder="1" applyAlignment="1">
      <alignment horizontal="center" vertical="center" wrapText="1"/>
    </xf>
    <xf numFmtId="164" fontId="4" fillId="0" borderId="44" xfId="0" applyNumberFormat="1" applyFont="1" applyBorder="1" applyAlignment="1">
      <alignment horizontal="center" vertical="center" wrapText="1"/>
    </xf>
    <xf numFmtId="164" fontId="4" fillId="0" borderId="34" xfId="0" applyNumberFormat="1" applyFont="1" applyBorder="1" applyAlignment="1">
      <alignment horizontal="center" vertical="center" wrapText="1"/>
    </xf>
    <xf numFmtId="164" fontId="4" fillId="0" borderId="35" xfId="0" applyNumberFormat="1" applyFont="1" applyBorder="1" applyAlignment="1">
      <alignment horizontal="center" vertical="center" wrapText="1"/>
    </xf>
    <xf numFmtId="164" fontId="4" fillId="0" borderId="36" xfId="0" applyNumberFormat="1" applyFont="1" applyBorder="1" applyAlignment="1">
      <alignment horizontal="center" vertical="center" wrapText="1"/>
    </xf>
    <xf numFmtId="0" fontId="4" fillId="2" borderId="22" xfId="0" applyNumberFormat="1" applyFont="1" applyFill="1" applyBorder="1" applyAlignment="1">
      <alignment vertical="center" wrapText="1"/>
    </xf>
    <xf numFmtId="164" fontId="5" fillId="0" borderId="20" xfId="0" quotePrefix="1" applyNumberFormat="1" applyFont="1" applyBorder="1" applyAlignment="1">
      <alignment horizontal="center" vertical="center"/>
    </xf>
    <xf numFmtId="2" fontId="4" fillId="0" borderId="8" xfId="0" applyNumberFormat="1" applyFont="1" applyBorder="1" applyAlignment="1">
      <alignment horizontal="center" vertical="center" wrapText="1"/>
    </xf>
    <xf numFmtId="0" fontId="4" fillId="0" borderId="1" xfId="0" applyNumberFormat="1" applyFont="1" applyBorder="1" applyAlignment="1">
      <alignment vertical="center"/>
    </xf>
    <xf numFmtId="0" fontId="4" fillId="3" borderId="1" xfId="0" applyNumberFormat="1" applyFont="1" applyFill="1" applyBorder="1" applyAlignment="1">
      <alignment vertical="center"/>
    </xf>
    <xf numFmtId="0" fontId="4" fillId="0" borderId="2" xfId="0" applyFont="1" applyFill="1" applyBorder="1" applyAlignment="1">
      <alignment vertical="center" wrapText="1"/>
    </xf>
    <xf numFmtId="0" fontId="12" fillId="0" borderId="3" xfId="1" applyFont="1" applyBorder="1" applyAlignment="1" applyProtection="1">
      <alignment horizontal="left" vertical="center" wrapText="1"/>
    </xf>
    <xf numFmtId="0" fontId="2" fillId="0" borderId="3" xfId="0" applyFont="1" applyBorder="1" applyAlignment="1">
      <alignment horizontal="left" vertical="center"/>
    </xf>
    <xf numFmtId="2" fontId="0" fillId="0" borderId="0" xfId="0" quotePrefix="1" applyNumberFormat="1"/>
    <xf numFmtId="0" fontId="27" fillId="2" borderId="59" xfId="6" applyFont="1" applyFill="1" applyBorder="1" applyAlignment="1">
      <alignment vertical="center"/>
    </xf>
    <xf numFmtId="0" fontId="27" fillId="2" borderId="28" xfId="6" applyFont="1" applyFill="1" applyBorder="1" applyAlignment="1">
      <alignment vertical="center"/>
    </xf>
    <xf numFmtId="0" fontId="27" fillId="2" borderId="27" xfId="6" applyFont="1" applyFill="1" applyBorder="1" applyAlignment="1">
      <alignment vertical="center"/>
    </xf>
    <xf numFmtId="1" fontId="27" fillId="2" borderId="40" xfId="6" applyNumberFormat="1" applyFont="1" applyFill="1" applyBorder="1" applyAlignment="1">
      <alignment horizontal="center" vertical="center"/>
    </xf>
    <xf numFmtId="1" fontId="27" fillId="2" borderId="32" xfId="6" applyNumberFormat="1" applyFont="1" applyFill="1" applyBorder="1" applyAlignment="1">
      <alignment horizontal="center" vertical="center"/>
    </xf>
    <xf numFmtId="1" fontId="27" fillId="2" borderId="26" xfId="6" applyNumberFormat="1" applyFont="1" applyFill="1" applyBorder="1" applyAlignment="1">
      <alignment horizontal="center" vertical="center"/>
    </xf>
    <xf numFmtId="1" fontId="27" fillId="2" borderId="45" xfId="6" applyNumberFormat="1" applyFont="1" applyFill="1" applyBorder="1" applyAlignment="1">
      <alignment horizontal="center" vertical="center"/>
    </xf>
    <xf numFmtId="1" fontId="27" fillId="2" borderId="50" xfId="6" applyNumberFormat="1" applyFont="1" applyFill="1" applyBorder="1" applyAlignment="1">
      <alignment horizontal="center" vertical="center"/>
    </xf>
    <xf numFmtId="0" fontId="27" fillId="2" borderId="60" xfId="6" applyFont="1" applyFill="1" applyBorder="1" applyAlignment="1">
      <alignment horizontal="left" vertical="center"/>
    </xf>
    <xf numFmtId="3" fontId="29" fillId="3" borderId="60" xfId="6" applyNumberFormat="1" applyFont="1" applyFill="1" applyBorder="1" applyAlignment="1">
      <alignment horizontal="center" vertical="center"/>
    </xf>
    <xf numFmtId="3" fontId="29" fillId="3" borderId="44" xfId="6" applyNumberFormat="1" applyFont="1" applyFill="1" applyBorder="1" applyAlignment="1">
      <alignment horizontal="center" vertical="center"/>
    </xf>
    <xf numFmtId="3" fontId="29" fillId="3" borderId="61" xfId="6" applyNumberFormat="1" applyFont="1" applyFill="1" applyBorder="1" applyAlignment="1">
      <alignment horizontal="center" vertical="center"/>
    </xf>
    <xf numFmtId="3" fontId="29" fillId="3" borderId="21" xfId="6" applyNumberFormat="1" applyFont="1" applyFill="1" applyBorder="1" applyAlignment="1">
      <alignment horizontal="center" vertical="center"/>
    </xf>
    <xf numFmtId="3" fontId="29" fillId="3" borderId="62" xfId="6" applyNumberFormat="1" applyFont="1" applyFill="1" applyBorder="1" applyAlignment="1">
      <alignment horizontal="center" vertical="center"/>
    </xf>
    <xf numFmtId="3" fontId="29" fillId="3" borderId="30" xfId="6" applyNumberFormat="1" applyFont="1" applyFill="1" applyBorder="1" applyAlignment="1">
      <alignment horizontal="center" vertical="center"/>
    </xf>
    <xf numFmtId="0" fontId="27" fillId="2" borderId="64" xfId="6" applyFont="1" applyFill="1" applyBorder="1" applyAlignment="1">
      <alignment horizontal="left" vertical="center"/>
    </xf>
    <xf numFmtId="3" fontId="29" fillId="3" borderId="64" xfId="6" applyNumberFormat="1" applyFont="1" applyFill="1" applyBorder="1" applyAlignment="1">
      <alignment horizontal="center" vertical="center"/>
    </xf>
    <xf numFmtId="3" fontId="29" fillId="3" borderId="56" xfId="6" applyNumberFormat="1" applyFont="1" applyFill="1" applyBorder="1" applyAlignment="1">
      <alignment horizontal="center" vertical="center"/>
    </xf>
    <xf numFmtId="3" fontId="29" fillId="3" borderId="65" xfId="6" applyNumberFormat="1" applyFont="1" applyFill="1" applyBorder="1" applyAlignment="1">
      <alignment horizontal="center" vertical="center"/>
    </xf>
    <xf numFmtId="3" fontId="29" fillId="3" borderId="57" xfId="6" applyNumberFormat="1" applyFont="1" applyFill="1" applyBorder="1" applyAlignment="1">
      <alignment horizontal="center" vertical="center"/>
    </xf>
    <xf numFmtId="3" fontId="29" fillId="3" borderId="58" xfId="6" applyNumberFormat="1" applyFont="1" applyFill="1" applyBorder="1" applyAlignment="1">
      <alignment horizontal="center" vertical="center"/>
    </xf>
    <xf numFmtId="0" fontId="27" fillId="2" borderId="14" xfId="6" applyFont="1" applyFill="1" applyBorder="1" applyAlignment="1">
      <alignment horizontal="left" vertical="center"/>
    </xf>
    <xf numFmtId="3" fontId="29" fillId="3" borderId="14" xfId="6" applyNumberFormat="1" applyFont="1" applyFill="1" applyBorder="1" applyAlignment="1">
      <alignment horizontal="center" vertical="center"/>
    </xf>
    <xf numFmtId="3" fontId="29" fillId="3" borderId="13" xfId="6" applyNumberFormat="1" applyFont="1" applyFill="1" applyBorder="1" applyAlignment="1">
      <alignment horizontal="center" vertical="center"/>
    </xf>
    <xf numFmtId="3" fontId="29" fillId="3" borderId="67" xfId="6" applyNumberFormat="1" applyFont="1" applyFill="1" applyBorder="1" applyAlignment="1">
      <alignment horizontal="center" vertical="center"/>
    </xf>
    <xf numFmtId="3" fontId="29" fillId="3" borderId="0" xfId="6" applyNumberFormat="1" applyFont="1" applyFill="1" applyBorder="1" applyAlignment="1">
      <alignment horizontal="center" vertical="center"/>
    </xf>
    <xf numFmtId="3" fontId="29" fillId="3" borderId="68" xfId="6" applyNumberFormat="1" applyFont="1" applyFill="1" applyBorder="1" applyAlignment="1">
      <alignment horizontal="center" vertical="center"/>
    </xf>
    <xf numFmtId="16" fontId="27" fillId="2" borderId="70" xfId="6" applyNumberFormat="1" applyFont="1" applyFill="1" applyBorder="1" applyAlignment="1">
      <alignment vertical="center"/>
    </xf>
    <xf numFmtId="164" fontId="29" fillId="3" borderId="70" xfId="6" applyNumberFormat="1" applyFont="1" applyFill="1" applyBorder="1" applyAlignment="1">
      <alignment horizontal="center" vertical="center"/>
    </xf>
    <xf numFmtId="164" fontId="29" fillId="3" borderId="71" xfId="6" applyNumberFormat="1" applyFont="1" applyFill="1" applyBorder="1" applyAlignment="1">
      <alignment horizontal="center" vertical="center"/>
    </xf>
    <xf numFmtId="164" fontId="29" fillId="3" borderId="72" xfId="6" applyNumberFormat="1" applyFont="1" applyFill="1" applyBorder="1" applyAlignment="1">
      <alignment horizontal="center" vertical="center"/>
    </xf>
    <xf numFmtId="164" fontId="29" fillId="3" borderId="73" xfId="6" applyNumberFormat="1" applyFont="1" applyFill="1" applyBorder="1" applyAlignment="1">
      <alignment horizontal="center" vertical="center"/>
    </xf>
    <xf numFmtId="164" fontId="29" fillId="3" borderId="62" xfId="6" applyNumberFormat="1" applyFont="1" applyFill="1" applyBorder="1" applyAlignment="1">
      <alignment horizontal="center" vertical="center"/>
    </xf>
    <xf numFmtId="164" fontId="29" fillId="3" borderId="74" xfId="6" applyNumberFormat="1" applyFont="1" applyFill="1" applyBorder="1" applyAlignment="1">
      <alignment horizontal="center" vertical="center"/>
    </xf>
    <xf numFmtId="16" fontId="27" fillId="2" borderId="64" xfId="6" applyNumberFormat="1" applyFont="1" applyFill="1" applyBorder="1" applyAlignment="1">
      <alignment vertical="center"/>
    </xf>
    <xf numFmtId="164" fontId="29" fillId="3" borderId="64" xfId="6" applyNumberFormat="1" applyFont="1" applyFill="1" applyBorder="1" applyAlignment="1">
      <alignment horizontal="center" vertical="center"/>
    </xf>
    <xf numFmtId="164" fontId="29" fillId="3" borderId="56" xfId="6" applyNumberFormat="1" applyFont="1" applyFill="1" applyBorder="1" applyAlignment="1">
      <alignment horizontal="center" vertical="center"/>
    </xf>
    <xf numFmtId="164" fontId="29" fillId="3" borderId="65" xfId="6" applyNumberFormat="1" applyFont="1" applyFill="1" applyBorder="1" applyAlignment="1">
      <alignment horizontal="center" vertical="center"/>
    </xf>
    <xf numFmtId="164" fontId="29" fillId="3" borderId="57" xfId="6" applyNumberFormat="1" applyFont="1" applyFill="1" applyBorder="1" applyAlignment="1">
      <alignment horizontal="center" vertical="center"/>
    </xf>
    <xf numFmtId="164" fontId="29" fillId="3" borderId="58" xfId="6" applyNumberFormat="1" applyFont="1" applyFill="1" applyBorder="1" applyAlignment="1">
      <alignment horizontal="center" vertical="center"/>
    </xf>
    <xf numFmtId="16" fontId="27" fillId="2" borderId="68" xfId="6" applyNumberFormat="1" applyFont="1" applyFill="1" applyBorder="1" applyAlignment="1">
      <alignment vertical="center"/>
    </xf>
    <xf numFmtId="164" fontId="29" fillId="3" borderId="68" xfId="6" applyNumberFormat="1" applyFont="1" applyFill="1" applyBorder="1" applyAlignment="1">
      <alignment horizontal="center" vertical="center"/>
    </xf>
    <xf numFmtId="164" fontId="29" fillId="3" borderId="75" xfId="6" applyNumberFormat="1" applyFont="1" applyFill="1" applyBorder="1" applyAlignment="1">
      <alignment horizontal="center" vertical="center"/>
    </xf>
    <xf numFmtId="164" fontId="29" fillId="3" borderId="76" xfId="6" applyNumberFormat="1" applyFont="1" applyFill="1" applyBorder="1" applyAlignment="1">
      <alignment horizontal="center" vertical="center"/>
    </xf>
    <xf numFmtId="164" fontId="29" fillId="3" borderId="77" xfId="6" applyNumberFormat="1" applyFont="1" applyFill="1" applyBorder="1" applyAlignment="1">
      <alignment horizontal="center" vertical="center"/>
    </xf>
    <xf numFmtId="164" fontId="29" fillId="3" borderId="78" xfId="6" applyNumberFormat="1" applyFont="1" applyFill="1" applyBorder="1" applyAlignment="1">
      <alignment horizontal="center" vertical="center"/>
    </xf>
    <xf numFmtId="0" fontId="27" fillId="2" borderId="62" xfId="6" applyFont="1" applyFill="1" applyBorder="1" applyAlignment="1">
      <alignment vertical="center"/>
    </xf>
    <xf numFmtId="164" fontId="29" fillId="3" borderId="79" xfId="6" applyNumberFormat="1" applyFont="1" applyFill="1" applyBorder="1" applyAlignment="1">
      <alignment horizontal="center" vertical="center"/>
    </xf>
    <xf numFmtId="164" fontId="29" fillId="3" borderId="80" xfId="6" applyNumberFormat="1" applyFont="1" applyFill="1" applyBorder="1" applyAlignment="1">
      <alignment horizontal="center" vertical="center"/>
    </xf>
    <xf numFmtId="164" fontId="29" fillId="3" borderId="54" xfId="6" applyNumberFormat="1" applyFont="1" applyFill="1" applyBorder="1" applyAlignment="1">
      <alignment horizontal="center" vertical="center"/>
    </xf>
    <xf numFmtId="164" fontId="29" fillId="0" borderId="79" xfId="6" applyNumberFormat="1" applyFont="1" applyFill="1" applyBorder="1" applyAlignment="1">
      <alignment horizontal="center" vertical="center"/>
    </xf>
    <xf numFmtId="164" fontId="29" fillId="0" borderId="62" xfId="6" applyNumberFormat="1" applyFont="1" applyFill="1" applyBorder="1" applyAlignment="1">
      <alignment horizontal="center" vertical="center"/>
    </xf>
    <xf numFmtId="164" fontId="29" fillId="0" borderId="81" xfId="6" applyNumberFormat="1" applyFont="1" applyFill="1" applyBorder="1" applyAlignment="1">
      <alignment horizontal="center" vertical="center"/>
    </xf>
    <xf numFmtId="164" fontId="29" fillId="0" borderId="56" xfId="6" applyNumberFormat="1" applyFont="1" applyFill="1" applyBorder="1" applyAlignment="1">
      <alignment horizontal="center" vertical="center"/>
    </xf>
    <xf numFmtId="164" fontId="29" fillId="0" borderId="64" xfId="6" applyNumberFormat="1" applyFont="1" applyFill="1" applyBorder="1" applyAlignment="1">
      <alignment horizontal="center" vertical="center"/>
    </xf>
    <xf numFmtId="164" fontId="29" fillId="0" borderId="58" xfId="6" applyNumberFormat="1" applyFont="1" applyFill="1" applyBorder="1" applyAlignment="1">
      <alignment horizontal="center" vertical="center"/>
    </xf>
    <xf numFmtId="164" fontId="29" fillId="3" borderId="45" xfId="6" applyNumberFormat="1" applyFont="1" applyFill="1" applyBorder="1" applyAlignment="1">
      <alignment horizontal="center" vertical="center"/>
    </xf>
    <xf numFmtId="164" fontId="29" fillId="3" borderId="26" xfId="6" applyNumberFormat="1" applyFont="1" applyFill="1" applyBorder="1" applyAlignment="1">
      <alignment horizontal="center" vertical="center"/>
    </xf>
    <xf numFmtId="164" fontId="29" fillId="3" borderId="82" xfId="6" applyNumberFormat="1" applyFont="1" applyFill="1" applyBorder="1" applyAlignment="1">
      <alignment horizontal="center" vertical="center"/>
    </xf>
    <xf numFmtId="164" fontId="29" fillId="3" borderId="28" xfId="6" applyNumberFormat="1" applyFont="1" applyFill="1" applyBorder="1" applyAlignment="1">
      <alignment horizontal="center" vertical="center"/>
    </xf>
    <xf numFmtId="164" fontId="29" fillId="0" borderId="26" xfId="6" applyNumberFormat="1" applyFont="1" applyFill="1" applyBorder="1" applyAlignment="1">
      <alignment horizontal="center" vertical="center"/>
    </xf>
    <xf numFmtId="164" fontId="29" fillId="0" borderId="45" xfId="6" applyNumberFormat="1" applyFont="1" applyFill="1" applyBorder="1" applyAlignment="1">
      <alignment horizontal="center" vertical="center"/>
    </xf>
    <xf numFmtId="164" fontId="29" fillId="0" borderId="50" xfId="6" applyNumberFormat="1" applyFont="1" applyFill="1" applyBorder="1" applyAlignment="1">
      <alignment horizontal="center" vertical="center"/>
    </xf>
    <xf numFmtId="0" fontId="29" fillId="3" borderId="7" xfId="6" applyFont="1" applyFill="1" applyBorder="1" applyAlignment="1">
      <alignment horizontal="center" vertical="center"/>
    </xf>
    <xf numFmtId="0" fontId="29" fillId="3" borderId="6" xfId="6" applyFont="1" applyFill="1" applyBorder="1" applyAlignment="1">
      <alignment horizontal="center" vertical="center"/>
    </xf>
    <xf numFmtId="1" fontId="29" fillId="3" borderId="7" xfId="6" applyNumberFormat="1" applyFont="1" applyFill="1" applyBorder="1" applyAlignment="1">
      <alignment horizontal="center" vertical="center"/>
    </xf>
    <xf numFmtId="1" fontId="29" fillId="0" borderId="6" xfId="6" applyNumberFormat="1" applyFont="1" applyFill="1" applyBorder="1" applyAlignment="1">
      <alignment horizontal="center" vertical="center"/>
    </xf>
    <xf numFmtId="1" fontId="29" fillId="0" borderId="7" xfId="6" applyNumberFormat="1" applyFont="1" applyFill="1" applyBorder="1" applyAlignment="1">
      <alignment horizontal="center" vertical="center"/>
    </xf>
    <xf numFmtId="1" fontId="29" fillId="0" borderId="25" xfId="6" applyNumberFormat="1" applyFont="1" applyFill="1" applyBorder="1" applyAlignment="1">
      <alignment horizontal="center" vertical="center"/>
    </xf>
    <xf numFmtId="3" fontId="29" fillId="3" borderId="41" xfId="6" applyNumberFormat="1" applyFont="1" applyFill="1" applyBorder="1" applyAlignment="1">
      <alignment horizontal="center" vertical="center"/>
    </xf>
    <xf numFmtId="3" fontId="29" fillId="3" borderId="42" xfId="6" applyNumberFormat="1" applyFont="1" applyFill="1" applyBorder="1" applyAlignment="1">
      <alignment horizontal="center" vertical="center"/>
    </xf>
    <xf numFmtId="3" fontId="29" fillId="0" borderId="42" xfId="6" applyNumberFormat="1" applyFont="1" applyFill="1" applyBorder="1" applyAlignment="1">
      <alignment horizontal="center" vertical="center"/>
    </xf>
    <xf numFmtId="3" fontId="29" fillId="0" borderId="62" xfId="6" applyNumberFormat="1" applyFont="1" applyFill="1" applyBorder="1" applyAlignment="1">
      <alignment horizontal="center" vertical="center"/>
    </xf>
    <xf numFmtId="3" fontId="29" fillId="0" borderId="29" xfId="6" applyNumberFormat="1" applyFont="1" applyFill="1" applyBorder="1" applyAlignment="1">
      <alignment horizontal="center" vertical="center"/>
    </xf>
    <xf numFmtId="3" fontId="29" fillId="3" borderId="75" xfId="6" applyNumberFormat="1" applyFont="1" applyFill="1" applyBorder="1" applyAlignment="1">
      <alignment horizontal="center" vertical="center"/>
    </xf>
    <xf numFmtId="3" fontId="29" fillId="0" borderId="75" xfId="6" applyNumberFormat="1" applyFont="1" applyFill="1" applyBorder="1" applyAlignment="1">
      <alignment horizontal="center" vertical="center"/>
    </xf>
    <xf numFmtId="3" fontId="29" fillId="0" borderId="68" xfId="6" applyNumberFormat="1" applyFont="1" applyFill="1" applyBorder="1" applyAlignment="1">
      <alignment horizontal="center" vertical="center"/>
    </xf>
    <xf numFmtId="3" fontId="29" fillId="0" borderId="78" xfId="6" applyNumberFormat="1" applyFont="1" applyFill="1" applyBorder="1" applyAlignment="1">
      <alignment horizontal="center" vertical="center"/>
    </xf>
    <xf numFmtId="0" fontId="27" fillId="2" borderId="62" xfId="6" applyFont="1" applyFill="1" applyBorder="1" applyAlignment="1">
      <alignment horizontal="left" vertical="center"/>
    </xf>
    <xf numFmtId="3" fontId="29" fillId="3" borderId="79" xfId="6" applyNumberFormat="1" applyFont="1" applyFill="1" applyBorder="1" applyAlignment="1">
      <alignment horizontal="center" vertical="center"/>
    </xf>
    <xf numFmtId="3" fontId="29" fillId="0" borderId="79" xfId="6" applyNumberFormat="1" applyFont="1" applyFill="1" applyBorder="1" applyAlignment="1">
      <alignment horizontal="center" vertical="center"/>
    </xf>
    <xf numFmtId="3" fontId="29" fillId="0" borderId="81" xfId="6" applyNumberFormat="1" applyFont="1" applyFill="1" applyBorder="1" applyAlignment="1">
      <alignment horizontal="center" vertical="center"/>
    </xf>
    <xf numFmtId="0" fontId="27" fillId="2" borderId="45" xfId="6" applyFont="1" applyFill="1" applyBorder="1" applyAlignment="1">
      <alignment horizontal="left" vertical="center"/>
    </xf>
    <xf numFmtId="3" fontId="29" fillId="3" borderId="45" xfId="6" applyNumberFormat="1" applyFont="1" applyFill="1" applyBorder="1" applyAlignment="1">
      <alignment horizontal="center" vertical="center"/>
    </xf>
    <xf numFmtId="3" fontId="29" fillId="3" borderId="26" xfId="6" applyNumberFormat="1" applyFont="1" applyFill="1" applyBorder="1" applyAlignment="1">
      <alignment horizontal="center" vertical="center"/>
    </xf>
    <xf numFmtId="3" fontId="29" fillId="0" borderId="26" xfId="6" applyNumberFormat="1" applyFont="1" applyFill="1" applyBorder="1" applyAlignment="1">
      <alignment horizontal="center" vertical="center"/>
    </xf>
    <xf numFmtId="3" fontId="29" fillId="0" borderId="45" xfId="6" applyNumberFormat="1" applyFont="1" applyFill="1" applyBorder="1" applyAlignment="1">
      <alignment horizontal="center" vertical="center"/>
    </xf>
    <xf numFmtId="3" fontId="29" fillId="0" borderId="50" xfId="6" applyNumberFormat="1" applyFont="1" applyFill="1" applyBorder="1" applyAlignment="1">
      <alignment horizontal="center" vertical="center"/>
    </xf>
    <xf numFmtId="164" fontId="29" fillId="3" borderId="41" xfId="6" applyNumberFormat="1" applyFont="1" applyFill="1" applyBorder="1" applyAlignment="1">
      <alignment horizontal="center" vertical="center"/>
    </xf>
    <xf numFmtId="164" fontId="29" fillId="3" borderId="42" xfId="6" applyNumberFormat="1" applyFont="1" applyFill="1" applyBorder="1" applyAlignment="1">
      <alignment horizontal="center" vertical="center"/>
    </xf>
    <xf numFmtId="164" fontId="29" fillId="3" borderId="29" xfId="6" applyNumberFormat="1" applyFont="1" applyFill="1" applyBorder="1" applyAlignment="1">
      <alignment horizontal="center" vertical="center"/>
    </xf>
    <xf numFmtId="164" fontId="29" fillId="3" borderId="66" xfId="6" applyNumberFormat="1" applyFont="1" applyFill="1" applyBorder="1" applyAlignment="1">
      <alignment horizontal="center" vertical="center"/>
    </xf>
    <xf numFmtId="164" fontId="29" fillId="3" borderId="84" xfId="6" applyNumberFormat="1" applyFont="1" applyFill="1" applyBorder="1" applyAlignment="1">
      <alignment horizontal="center" vertical="center"/>
    </xf>
    <xf numFmtId="164" fontId="29" fillId="0" borderId="84" xfId="6" applyNumberFormat="1" applyFont="1" applyFill="1" applyBorder="1" applyAlignment="1">
      <alignment horizontal="center" vertical="center"/>
    </xf>
    <xf numFmtId="164" fontId="29" fillId="3" borderId="85" xfId="6" applyNumberFormat="1" applyFont="1" applyFill="1" applyBorder="1" applyAlignment="1">
      <alignment horizontal="center" vertical="center"/>
    </xf>
    <xf numFmtId="164" fontId="29" fillId="3" borderId="81" xfId="6" applyNumberFormat="1" applyFont="1" applyFill="1" applyBorder="1" applyAlignment="1">
      <alignment horizontal="center" vertical="center"/>
    </xf>
    <xf numFmtId="0" fontId="27" fillId="2" borderId="40" xfId="6" applyFont="1" applyFill="1" applyBorder="1" applyAlignment="1">
      <alignment horizontal="left" vertical="center"/>
    </xf>
    <xf numFmtId="164" fontId="29" fillId="3" borderId="40" xfId="6" applyNumberFormat="1" applyFont="1" applyFill="1" applyBorder="1" applyAlignment="1">
      <alignment horizontal="center" vertical="center"/>
    </xf>
    <xf numFmtId="164" fontId="29" fillId="3" borderId="32" xfId="6" applyNumberFormat="1" applyFont="1" applyFill="1" applyBorder="1" applyAlignment="1">
      <alignment horizontal="center" vertical="center"/>
    </xf>
    <xf numFmtId="164" fontId="29" fillId="3" borderId="33" xfId="6" applyNumberFormat="1" applyFont="1" applyFill="1" applyBorder="1" applyAlignment="1">
      <alignment horizontal="center" vertical="center"/>
    </xf>
    <xf numFmtId="0" fontId="27" fillId="3" borderId="24" xfId="6" applyFont="1" applyFill="1" applyBorder="1" applyAlignment="1">
      <alignment vertical="top"/>
    </xf>
    <xf numFmtId="0" fontId="27" fillId="3" borderId="21" xfId="6" applyFont="1" applyFill="1" applyBorder="1" applyAlignment="1">
      <alignment vertical="top"/>
    </xf>
    <xf numFmtId="0" fontId="29" fillId="3" borderId="21" xfId="6" applyFont="1" applyFill="1" applyBorder="1"/>
    <xf numFmtId="0" fontId="29" fillId="0" borderId="31" xfId="6" applyFont="1" applyBorder="1"/>
    <xf numFmtId="0" fontId="30" fillId="3" borderId="1" xfId="6" applyFont="1" applyFill="1" applyBorder="1" applyAlignment="1">
      <alignment vertical="center"/>
    </xf>
    <xf numFmtId="0" fontId="30" fillId="3" borderId="0" xfId="6" applyFont="1" applyFill="1" applyBorder="1" applyAlignment="1">
      <alignment vertical="center"/>
    </xf>
    <xf numFmtId="0" fontId="30" fillId="3" borderId="87" xfId="6" applyFont="1" applyFill="1" applyBorder="1" applyAlignment="1">
      <alignment vertical="center"/>
    </xf>
    <xf numFmtId="0" fontId="29" fillId="3" borderId="0" xfId="6" applyFont="1" applyFill="1" applyBorder="1" applyAlignment="1">
      <alignment horizontal="center" vertical="center"/>
    </xf>
    <xf numFmtId="0" fontId="29" fillId="3" borderId="0" xfId="6" applyFont="1" applyFill="1" applyBorder="1" applyAlignment="1">
      <alignment vertical="center"/>
    </xf>
    <xf numFmtId="0" fontId="29" fillId="0" borderId="30" xfId="6" applyFont="1" applyBorder="1" applyAlignment="1">
      <alignment vertical="center"/>
    </xf>
    <xf numFmtId="0" fontId="27" fillId="3" borderId="0" xfId="6" applyFont="1" applyFill="1" applyBorder="1" applyAlignment="1"/>
    <xf numFmtId="0" fontId="29" fillId="0" borderId="30" xfId="6" applyFont="1" applyBorder="1"/>
    <xf numFmtId="0" fontId="29" fillId="3" borderId="1" xfId="6" applyFont="1" applyFill="1" applyBorder="1" applyAlignment="1">
      <alignment vertical="top"/>
    </xf>
    <xf numFmtId="0" fontId="27" fillId="3" borderId="0" xfId="6" applyFont="1" applyFill="1" applyBorder="1" applyAlignment="1">
      <alignment vertical="top"/>
    </xf>
    <xf numFmtId="0" fontId="29" fillId="3" borderId="2" xfId="6" applyFont="1" applyFill="1" applyBorder="1" applyAlignment="1">
      <alignment vertical="top"/>
    </xf>
    <xf numFmtId="0" fontId="12" fillId="0" borderId="0" xfId="0" applyFont="1" applyAlignment="1">
      <alignment horizontal="left" vertical="top" wrapText="1"/>
    </xf>
    <xf numFmtId="0" fontId="2" fillId="0" borderId="0" xfId="0" applyFont="1" applyAlignment="1">
      <alignment horizontal="left" vertical="top" wrapText="1"/>
    </xf>
    <xf numFmtId="0" fontId="12" fillId="0" borderId="5" xfId="1" applyFont="1" applyBorder="1" applyAlignment="1" applyProtection="1">
      <alignment horizontal="center" vertical="center" wrapText="1"/>
    </xf>
    <xf numFmtId="0" fontId="12" fillId="0" borderId="9" xfId="1" applyFont="1" applyBorder="1" applyAlignment="1" applyProtection="1">
      <alignment horizontal="center" vertical="center" wrapText="1"/>
    </xf>
    <xf numFmtId="0" fontId="0" fillId="0" borderId="9" xfId="0" applyBorder="1" applyAlignment="1">
      <alignment horizontal="center" vertical="center" wrapText="1"/>
    </xf>
    <xf numFmtId="0" fontId="0" fillId="0" borderId="25" xfId="0" applyBorder="1" applyAlignment="1">
      <alignment horizontal="center" vertical="center" wrapText="1"/>
    </xf>
    <xf numFmtId="0" fontId="2" fillId="0" borderId="41" xfId="0" applyFont="1" applyBorder="1" applyAlignment="1">
      <alignment horizontal="center" vertical="center"/>
    </xf>
    <xf numFmtId="0" fontId="2" fillId="0" borderId="41" xfId="0" applyFont="1" applyFill="1" applyBorder="1" applyAlignment="1">
      <alignment horizontal="center" vertical="center" wrapText="1"/>
    </xf>
    <xf numFmtId="0" fontId="2" fillId="0" borderId="41" xfId="0" applyFont="1" applyBorder="1" applyAlignment="1">
      <alignment horizontal="center" vertical="center" wrapText="1"/>
    </xf>
    <xf numFmtId="0" fontId="2" fillId="0" borderId="12" xfId="0" applyFont="1" applyBorder="1" applyAlignment="1">
      <alignment horizontal="center" vertical="center"/>
    </xf>
    <xf numFmtId="0" fontId="2" fillId="0" borderId="29" xfId="0" applyFont="1" applyBorder="1" applyAlignment="1">
      <alignment horizontal="center" vertical="center"/>
    </xf>
    <xf numFmtId="0" fontId="2" fillId="0" borderId="42" xfId="0" applyFont="1" applyBorder="1" applyAlignment="1">
      <alignment horizontal="center" vertical="center"/>
    </xf>
    <xf numFmtId="0" fontId="2" fillId="0" borderId="44" xfId="0" applyFont="1" applyBorder="1" applyAlignment="1">
      <alignment horizontal="center" vertical="center"/>
    </xf>
    <xf numFmtId="0" fontId="2" fillId="0" borderId="49" xfId="0" applyFont="1" applyBorder="1" applyAlignment="1">
      <alignment horizontal="center" vertical="center"/>
    </xf>
    <xf numFmtId="0" fontId="2" fillId="0" borderId="21" xfId="0" applyFont="1" applyBorder="1" applyAlignment="1">
      <alignment horizontal="center" vertical="center"/>
    </xf>
    <xf numFmtId="0" fontId="2" fillId="0" borderId="31" xfId="0" applyFont="1" applyBorder="1" applyAlignment="1">
      <alignment horizontal="center" vertical="center"/>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8" fillId="0" borderId="5" xfId="0" applyFont="1" applyBorder="1" applyAlignment="1">
      <alignment horizontal="center" vertical="center"/>
    </xf>
    <xf numFmtId="0" fontId="18" fillId="0" borderId="9" xfId="0" applyFont="1" applyBorder="1" applyAlignment="1">
      <alignment horizontal="center" vertical="center"/>
    </xf>
    <xf numFmtId="0" fontId="18" fillId="0" borderId="25" xfId="0" applyFont="1" applyBorder="1" applyAlignment="1">
      <alignment horizontal="center" vertical="center"/>
    </xf>
    <xf numFmtId="0" fontId="2" fillId="0" borderId="12" xfId="0" applyFont="1" applyBorder="1" applyAlignment="1">
      <alignment horizontal="center" vertical="center" wrapText="1"/>
    </xf>
    <xf numFmtId="0" fontId="2" fillId="2" borderId="17" xfId="1" applyFont="1" applyFill="1" applyBorder="1" applyAlignment="1" applyProtection="1">
      <alignment horizontal="center" vertical="center" wrapText="1"/>
    </xf>
    <xf numFmtId="0" fontId="2" fillId="2" borderId="18" xfId="1" applyFont="1" applyFill="1" applyBorder="1" applyAlignment="1" applyProtection="1">
      <alignment horizontal="center" vertical="center" wrapText="1"/>
    </xf>
    <xf numFmtId="0" fontId="2" fillId="2" borderId="24"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0" borderId="43" xfId="0" applyFont="1" applyBorder="1" applyAlignment="1">
      <alignment horizontal="center" vertical="center"/>
    </xf>
    <xf numFmtId="0" fontId="2"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5" xfId="0" applyFont="1" applyBorder="1" applyAlignment="1">
      <alignment horizontal="center" vertical="center" wrapText="1"/>
    </xf>
    <xf numFmtId="0" fontId="12" fillId="0" borderId="5" xfId="0" applyFont="1" applyBorder="1" applyAlignment="1">
      <alignment horizontal="center" vertical="center"/>
    </xf>
    <xf numFmtId="0" fontId="12" fillId="0" borderId="9" xfId="0" applyFont="1" applyBorder="1" applyAlignment="1">
      <alignment horizontal="center" vertical="center"/>
    </xf>
    <xf numFmtId="0" fontId="12" fillId="0" borderId="25" xfId="0" applyFont="1" applyBorder="1" applyAlignment="1">
      <alignment horizontal="center" vertical="center"/>
    </xf>
    <xf numFmtId="0" fontId="26" fillId="2" borderId="46" xfId="6" applyFont="1" applyFill="1" applyBorder="1" applyAlignment="1">
      <alignment horizontal="center" vertical="center"/>
    </xf>
    <xf numFmtId="0" fontId="26" fillId="2" borderId="12" xfId="6" applyFont="1" applyFill="1" applyBorder="1" applyAlignment="1">
      <alignment horizontal="center" vertical="center"/>
    </xf>
    <xf numFmtId="0" fontId="26" fillId="2" borderId="29" xfId="6" applyFont="1" applyFill="1" applyBorder="1" applyAlignment="1">
      <alignment horizontal="center" vertical="center"/>
    </xf>
    <xf numFmtId="0" fontId="27" fillId="2" borderId="53" xfId="6" applyFont="1" applyFill="1" applyBorder="1" applyAlignment="1">
      <alignment horizontal="center" vertical="center"/>
    </xf>
    <xf numFmtId="0" fontId="27" fillId="2" borderId="54" xfId="6" applyFont="1" applyFill="1" applyBorder="1" applyAlignment="1">
      <alignment horizontal="center" vertical="center"/>
    </xf>
    <xf numFmtId="0" fontId="27" fillId="2" borderId="55" xfId="6" applyFont="1" applyFill="1" applyBorder="1" applyAlignment="1">
      <alignment horizontal="center" vertical="center"/>
    </xf>
    <xf numFmtId="0" fontId="27" fillId="2" borderId="56" xfId="6" applyFont="1" applyFill="1" applyBorder="1" applyAlignment="1">
      <alignment horizontal="center" vertical="center"/>
    </xf>
    <xf numFmtId="0" fontId="27" fillId="2" borderId="57" xfId="6" applyFont="1" applyFill="1" applyBorder="1" applyAlignment="1">
      <alignment horizontal="center" vertical="center"/>
    </xf>
    <xf numFmtId="0" fontId="27" fillId="2" borderId="58" xfId="6" applyFont="1" applyFill="1" applyBorder="1" applyAlignment="1">
      <alignment horizontal="center" vertical="center"/>
    </xf>
    <xf numFmtId="44" fontId="28" fillId="2" borderId="17" xfId="7" applyFont="1" applyFill="1" applyBorder="1" applyAlignment="1">
      <alignment horizontal="center" vertical="center" textRotation="90" wrapText="1"/>
    </xf>
    <xf numFmtId="44" fontId="28" fillId="2" borderId="23" xfId="7" applyFont="1" applyFill="1" applyBorder="1" applyAlignment="1">
      <alignment horizontal="center" vertical="center" textRotation="90" wrapText="1"/>
    </xf>
    <xf numFmtId="44" fontId="28" fillId="2" borderId="18" xfId="7" applyFont="1" applyFill="1" applyBorder="1" applyAlignment="1">
      <alignment horizontal="center" vertical="center" textRotation="90" wrapText="1"/>
    </xf>
    <xf numFmtId="0" fontId="27" fillId="2" borderId="60" xfId="6" applyFont="1" applyFill="1" applyBorder="1" applyAlignment="1">
      <alignment horizontal="center" vertical="center" textRotation="90" wrapText="1"/>
    </xf>
    <xf numFmtId="0" fontId="27" fillId="2" borderId="14" xfId="6" applyFont="1" applyFill="1" applyBorder="1" applyAlignment="1">
      <alignment horizontal="center" vertical="center" textRotation="90" wrapText="1"/>
    </xf>
    <xf numFmtId="0" fontId="27" fillId="2" borderId="14" xfId="6" applyFont="1" applyFill="1" applyBorder="1" applyAlignment="1">
      <alignment horizontal="center" vertical="center" textRotation="90"/>
    </xf>
    <xf numFmtId="0" fontId="27" fillId="2" borderId="66" xfId="6" applyFont="1" applyFill="1" applyBorder="1" applyAlignment="1">
      <alignment horizontal="center" vertical="center" textRotation="90"/>
    </xf>
    <xf numFmtId="0" fontId="27" fillId="2" borderId="70" xfId="6" applyFont="1" applyFill="1" applyBorder="1" applyAlignment="1">
      <alignment horizontal="center" vertical="center" textRotation="90" wrapText="1"/>
    </xf>
    <xf numFmtId="0" fontId="27" fillId="2" borderId="64" xfId="6" applyFont="1" applyFill="1" applyBorder="1" applyAlignment="1">
      <alignment horizontal="center" vertical="center" textRotation="90"/>
    </xf>
    <xf numFmtId="0" fontId="27" fillId="2" borderId="68" xfId="6" applyFont="1" applyFill="1" applyBorder="1" applyAlignment="1">
      <alignment horizontal="center" vertical="center" textRotation="90"/>
    </xf>
    <xf numFmtId="0" fontId="27" fillId="2" borderId="62" xfId="6" applyFont="1" applyFill="1" applyBorder="1" applyAlignment="1">
      <alignment horizontal="center" vertical="center" textRotation="90" wrapText="1"/>
    </xf>
    <xf numFmtId="0" fontId="27" fillId="2" borderId="45" xfId="6" applyFont="1" applyFill="1" applyBorder="1" applyAlignment="1">
      <alignment horizontal="center" vertical="center" textRotation="90"/>
    </xf>
    <xf numFmtId="0" fontId="27" fillId="3" borderId="3" xfId="6" applyFont="1" applyFill="1" applyBorder="1" applyAlignment="1">
      <alignment horizontal="left" vertical="top" wrapText="1"/>
    </xf>
    <xf numFmtId="0" fontId="27" fillId="3" borderId="20" xfId="6" applyFont="1" applyFill="1" applyBorder="1" applyAlignment="1">
      <alignment horizontal="left" vertical="top" wrapText="1"/>
    </xf>
    <xf numFmtId="0" fontId="28" fillId="2" borderId="11" xfId="6" applyFont="1" applyFill="1" applyBorder="1" applyAlignment="1">
      <alignment horizontal="left" vertical="center"/>
    </xf>
    <xf numFmtId="0" fontId="27" fillId="2" borderId="7" xfId="6" applyFont="1" applyFill="1" applyBorder="1" applyAlignment="1">
      <alignment horizontal="left" vertical="center"/>
    </xf>
    <xf numFmtId="0" fontId="28" fillId="2" borderId="17" xfId="6" applyFont="1" applyFill="1" applyBorder="1" applyAlignment="1">
      <alignment horizontal="center" vertical="center" textRotation="90"/>
    </xf>
    <xf numFmtId="0" fontId="28" fillId="2" borderId="23" xfId="6" applyFont="1" applyFill="1" applyBorder="1" applyAlignment="1">
      <alignment horizontal="center" vertical="center" textRotation="90"/>
    </xf>
    <xf numFmtId="0" fontId="28" fillId="2" borderId="18" xfId="6" applyFont="1" applyFill="1" applyBorder="1" applyAlignment="1">
      <alignment horizontal="center" vertical="center" textRotation="90"/>
    </xf>
    <xf numFmtId="0" fontId="27" fillId="2" borderId="42" xfId="6" applyFont="1" applyFill="1" applyBorder="1" applyAlignment="1">
      <alignment horizontal="left" vertical="center"/>
    </xf>
    <xf numFmtId="0" fontId="27" fillId="2" borderId="43" xfId="6" applyFont="1" applyFill="1" applyBorder="1" applyAlignment="1">
      <alignment horizontal="left" vertical="center"/>
    </xf>
    <xf numFmtId="0" fontId="27" fillId="2" borderId="75" xfId="6" applyFont="1" applyFill="1" applyBorder="1" applyAlignment="1">
      <alignment horizontal="left" vertical="center"/>
    </xf>
    <xf numFmtId="0" fontId="27" fillId="2" borderId="83" xfId="6" applyFont="1" applyFill="1" applyBorder="1" applyAlignment="1">
      <alignment horizontal="left" vertical="center"/>
    </xf>
    <xf numFmtId="0" fontId="28" fillId="2" borderId="63" xfId="6" applyFont="1" applyFill="1" applyBorder="1" applyAlignment="1">
      <alignment horizontal="center" vertical="center" textRotation="90"/>
    </xf>
    <xf numFmtId="0" fontId="28" fillId="2" borderId="69" xfId="6" applyFont="1" applyFill="1" applyBorder="1" applyAlignment="1">
      <alignment horizontal="center" vertical="center" textRotation="90"/>
    </xf>
    <xf numFmtId="0" fontId="28" fillId="2" borderId="86" xfId="6" applyFont="1" applyFill="1" applyBorder="1" applyAlignment="1">
      <alignment horizontal="center" vertical="center" textRotation="90"/>
    </xf>
    <xf numFmtId="0" fontId="27" fillId="2" borderId="41" xfId="6" applyFont="1" applyFill="1" applyBorder="1" applyAlignment="1">
      <alignment horizontal="left" vertical="center"/>
    </xf>
    <xf numFmtId="0" fontId="27" fillId="2" borderId="66" xfId="6" applyFont="1" applyFill="1" applyBorder="1" applyAlignment="1">
      <alignment horizontal="left" vertical="center"/>
    </xf>
    <xf numFmtId="0" fontId="27" fillId="2" borderId="40" xfId="6" applyFont="1" applyFill="1" applyBorder="1" applyAlignment="1">
      <alignment horizontal="center" vertical="center" textRotation="90"/>
    </xf>
    <xf numFmtId="0" fontId="12"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7" fillId="0" borderId="0" xfId="0" applyFont="1" applyAlignment="1">
      <alignment horizontal="left" vertical="top" wrapText="1"/>
    </xf>
  </cellXfs>
  <cellStyles count="8">
    <cellStyle name="Link" xfId="1" builtinId="8"/>
    <cellStyle name="Prozent 2" xfId="3"/>
    <cellStyle name="Prozent 3" xfId="5"/>
    <cellStyle name="Standard" xfId="0" builtinId="0"/>
    <cellStyle name="Standard 2" xfId="2"/>
    <cellStyle name="Standard 3" xfId="4"/>
    <cellStyle name="Standard 4" xfId="6"/>
    <cellStyle name="Währung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k6954/AppData/Local/Temp/Abbildungen/Tankbuch/Tabellen%20f&#252;r%20TankBericht2012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
      <sheetName val="0-Kategorien"/>
      <sheetName val="1-Plausibilisierung"/>
      <sheetName val="2a-Flottenzusammensetzung"/>
      <sheetName val="2b-Veränderung Flotte"/>
      <sheetName val="3-Stichprobenzusammensetzung"/>
      <sheetName val="4-Gewichtungsfaktoren"/>
      <sheetName val="5-Dieselanteil"/>
      <sheetName val="6-Verteilung Kraftstoffart"/>
      <sheetName val="7-Kfz nach Nutzungsart"/>
      <sheetName val="8-Frühjahrsmonatsfahrl aktJ"/>
      <sheetName val="9-Frühjahrsmonatsfahrl aktJ-1"/>
      <sheetName val="10-Änderung Fahrleist Vorjahr"/>
      <sheetName val="11-Zeitreihe Fahrl nach Alter"/>
      <sheetName val="12-Standardfehler Frühjahrsfahr"/>
      <sheetName val="12a-Standardfehler Frühfl j-1"/>
      <sheetName val="13-Änderung Fahrl Wiederholer"/>
      <sheetName val="14-Zeitreihe Frühjahrsfahrleist"/>
      <sheetName val="15-Frühjahrfahrl Zulassungsart"/>
      <sheetName val="16-Flootenverbr aktJ"/>
      <sheetName val="17-Flootenverbr aktJ-1"/>
      <sheetName val="18-Standardfehler Flottenverbr"/>
      <sheetName val="19-Zeitreihe Flottenverbrauch"/>
      <sheetName val="19b-Zeitreihe Flottenverb.Antr."/>
      <sheetName val="20-Änderung Verbr Wiederhol"/>
      <sheetName val="21-KostenVerbrauchTreibstoff"/>
      <sheetName val="21a-Kosten für Treibstoff"/>
      <sheetName val="21b-Entwicklung_LITER"/>
      <sheetName val="21c-Entwicklung_FFL_DIESEL"/>
      <sheetName val="23-Fahrl Verbr  Antriebsart"/>
      <sheetName val="24-DurchVerbfahrlgew aktj"/>
      <sheetName val="25-DurchVerbfahrlgew akj-1"/>
      <sheetName val="26-Zeitreihe DurchVerb gewichte"/>
      <sheetName val="27-Fahrlgew Verb Jahr Antr akt"/>
      <sheetName val="28-Fahrlg Verb Jahr Antr akt-1"/>
      <sheetName val="29-Zeitreihe AlterFlotte"/>
      <sheetName val="A-KBA Statistik-Umstellung"/>
      <sheetName val="A1-Tankbuchstatistik"/>
      <sheetName val="A2-Pkw Kraftstoffart"/>
      <sheetName val="A3-Alter Pkw"/>
      <sheetName val="A4-Hubraum Pkw Anteil"/>
      <sheetName val="A5-Entwicklung Fahrleistung"/>
      <sheetName val="A6-Entwicklung Verbrauch"/>
      <sheetName val="A7-Durchverbrauch_Gesamt"/>
    </sheetNames>
    <sheetDataSet>
      <sheetData sheetId="0"/>
      <sheetData sheetId="1">
        <row r="9">
          <cell r="A9" t="str">
            <v>Bis 1399</v>
          </cell>
          <cell r="B9" t="str">
            <v>Bis einschließlich 3 Jahre</v>
          </cell>
        </row>
        <row r="10">
          <cell r="A10" t="str">
            <v>1400 - 1599</v>
          </cell>
          <cell r="B10" t="str">
            <v>4 - 6 Jahre</v>
          </cell>
        </row>
        <row r="11">
          <cell r="A11" t="str">
            <v>1600 - 1999</v>
          </cell>
          <cell r="B11" t="str">
            <v xml:space="preserve">7 - 9 Jahre </v>
          </cell>
        </row>
        <row r="12">
          <cell r="A12" t="str">
            <v>2000 u. mehr</v>
          </cell>
          <cell r="B12" t="str">
            <v>10 Jahre und älter</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B1:W48"/>
  <sheetViews>
    <sheetView showGridLines="0" zoomScaleNormal="100" workbookViewId="0">
      <selection sqref="A1:V27"/>
    </sheetView>
  </sheetViews>
  <sheetFormatPr baseColWidth="10" defaultColWidth="11.453125" defaultRowHeight="12.5"/>
  <cols>
    <col min="1" max="1" width="1.26953125" style="3" customWidth="1"/>
    <col min="2" max="2" width="28.1796875" style="4" customWidth="1"/>
    <col min="3" max="11" width="5.7265625" style="3" customWidth="1"/>
    <col min="12" max="12" width="5.54296875" style="3" customWidth="1"/>
    <col min="13" max="22" width="5.7265625" style="3" customWidth="1"/>
    <col min="23" max="16384" width="11.453125" style="3"/>
  </cols>
  <sheetData>
    <row r="1" spans="2:23" ht="6.75" customHeight="1" thickBot="1"/>
    <row r="2" spans="2:23" s="139" customFormat="1" ht="22.5" customHeight="1" thickBot="1">
      <c r="B2" s="669" t="s">
        <v>139</v>
      </c>
      <c r="C2" s="670"/>
      <c r="D2" s="670"/>
      <c r="E2" s="670"/>
      <c r="F2" s="670"/>
      <c r="G2" s="670"/>
      <c r="H2" s="670"/>
      <c r="I2" s="670"/>
      <c r="J2" s="670"/>
      <c r="K2" s="670"/>
      <c r="L2" s="670"/>
      <c r="M2" s="670"/>
      <c r="N2" s="670"/>
      <c r="O2" s="670"/>
      <c r="P2" s="670"/>
      <c r="Q2" s="670"/>
      <c r="R2" s="670"/>
      <c r="S2" s="670"/>
      <c r="T2" s="670"/>
      <c r="U2" s="671"/>
      <c r="V2" s="672"/>
    </row>
    <row r="3" spans="2:23" s="139" customFormat="1" ht="22.5" customHeight="1" thickBot="1">
      <c r="B3" s="136"/>
      <c r="C3" s="136"/>
      <c r="D3" s="136"/>
      <c r="E3" s="136"/>
      <c r="F3" s="136"/>
      <c r="G3" s="136"/>
      <c r="H3" s="136"/>
      <c r="I3" s="136"/>
      <c r="J3" s="136"/>
      <c r="K3" s="136"/>
      <c r="L3" s="136"/>
      <c r="M3" s="136"/>
      <c r="N3" s="136"/>
      <c r="O3" s="136"/>
      <c r="P3" s="136"/>
      <c r="Q3" s="549"/>
      <c r="R3" s="549"/>
      <c r="S3" s="549"/>
      <c r="T3" s="549"/>
      <c r="U3" s="550"/>
    </row>
    <row r="4" spans="2:23" s="88" customFormat="1" ht="15.75" customHeight="1">
      <c r="B4" s="159"/>
      <c r="C4" s="675">
        <v>2002</v>
      </c>
      <c r="D4" s="675"/>
      <c r="E4" s="675">
        <v>2003</v>
      </c>
      <c r="F4" s="675"/>
      <c r="G4" s="674">
        <v>2004</v>
      </c>
      <c r="H4" s="674"/>
      <c r="I4" s="674">
        <v>2005</v>
      </c>
      <c r="J4" s="674"/>
      <c r="K4" s="674">
        <v>2006</v>
      </c>
      <c r="L4" s="674"/>
      <c r="M4" s="673">
        <v>2007</v>
      </c>
      <c r="N4" s="673"/>
      <c r="O4" s="673">
        <v>2008</v>
      </c>
      <c r="P4" s="673"/>
      <c r="Q4" s="673">
        <v>2009</v>
      </c>
      <c r="R4" s="673"/>
      <c r="S4" s="673">
        <v>2010</v>
      </c>
      <c r="T4" s="673"/>
      <c r="U4" s="676">
        <v>2011</v>
      </c>
      <c r="V4" s="677"/>
    </row>
    <row r="5" spans="2:23" s="88" customFormat="1" ht="15.75" customHeight="1" thickBot="1">
      <c r="B5" s="160"/>
      <c r="C5" s="161" t="s">
        <v>16</v>
      </c>
      <c r="D5" s="162" t="s">
        <v>15</v>
      </c>
      <c r="E5" s="163" t="s">
        <v>16</v>
      </c>
      <c r="F5" s="163" t="s">
        <v>15</v>
      </c>
      <c r="G5" s="164" t="s">
        <v>16</v>
      </c>
      <c r="H5" s="165" t="s">
        <v>15</v>
      </c>
      <c r="I5" s="166" t="s">
        <v>16</v>
      </c>
      <c r="J5" s="166" t="s">
        <v>15</v>
      </c>
      <c r="K5" s="164" t="s">
        <v>16</v>
      </c>
      <c r="L5" s="165" t="s">
        <v>15</v>
      </c>
      <c r="M5" s="212" t="s">
        <v>16</v>
      </c>
      <c r="N5" s="213" t="s">
        <v>67</v>
      </c>
      <c r="O5" s="212" t="s">
        <v>16</v>
      </c>
      <c r="P5" s="213" t="s">
        <v>67</v>
      </c>
      <c r="Q5" s="300" t="s">
        <v>16</v>
      </c>
      <c r="R5" s="301" t="s">
        <v>67</v>
      </c>
      <c r="S5" s="300" t="s">
        <v>16</v>
      </c>
      <c r="T5" s="301" t="s">
        <v>126</v>
      </c>
      <c r="U5" s="504" t="s">
        <v>16</v>
      </c>
      <c r="V5" s="227" t="s">
        <v>67</v>
      </c>
    </row>
    <row r="6" spans="2:23" s="88" customFormat="1" ht="13.5" customHeight="1" thickBot="1">
      <c r="B6" s="302"/>
      <c r="C6" s="307"/>
      <c r="D6" s="307"/>
      <c r="E6" s="307"/>
      <c r="F6" s="307"/>
      <c r="G6" s="308"/>
      <c r="H6" s="308"/>
      <c r="I6" s="308"/>
      <c r="J6" s="308"/>
      <c r="K6" s="308"/>
      <c r="L6" s="308"/>
      <c r="M6" s="309"/>
      <c r="N6" s="310"/>
      <c r="O6" s="309"/>
      <c r="P6" s="310"/>
      <c r="R6" s="167"/>
      <c r="T6" s="519"/>
      <c r="U6" s="292"/>
      <c r="V6" s="292"/>
    </row>
    <row r="7" spans="2:23" s="88" customFormat="1" ht="15.75" customHeight="1" thickBot="1">
      <c r="B7" s="120" t="s">
        <v>0</v>
      </c>
      <c r="C7" s="77">
        <v>760</v>
      </c>
      <c r="D7" s="76">
        <v>222</v>
      </c>
      <c r="E7" s="78">
        <f>SUM(E10:E13)</f>
        <v>784</v>
      </c>
      <c r="F7" s="59">
        <f>SUM(F10:F13)</f>
        <v>320</v>
      </c>
      <c r="G7" s="78">
        <v>834</v>
      </c>
      <c r="H7" s="59">
        <v>199</v>
      </c>
      <c r="I7" s="78">
        <v>711</v>
      </c>
      <c r="J7" s="59">
        <v>257</v>
      </c>
      <c r="K7" s="143">
        <v>692</v>
      </c>
      <c r="L7" s="135">
        <v>215</v>
      </c>
      <c r="M7" s="143">
        <v>703</v>
      </c>
      <c r="N7" s="144">
        <v>201</v>
      </c>
      <c r="O7" s="134">
        <v>851</v>
      </c>
      <c r="P7" s="142">
        <v>211</v>
      </c>
      <c r="Q7" s="134">
        <v>778</v>
      </c>
      <c r="R7" s="142">
        <v>204</v>
      </c>
      <c r="S7" s="377">
        <v>822</v>
      </c>
      <c r="T7" s="508">
        <v>220</v>
      </c>
      <c r="U7" s="377">
        <v>836</v>
      </c>
      <c r="V7" s="370">
        <v>238</v>
      </c>
    </row>
    <row r="8" spans="2:23" s="88" customFormat="1" ht="13.5" customHeight="1" thickBot="1">
      <c r="B8" s="306"/>
      <c r="C8" s="384"/>
      <c r="D8" s="384"/>
      <c r="E8" s="90"/>
      <c r="F8" s="90"/>
      <c r="G8" s="90"/>
      <c r="H8" s="90"/>
      <c r="I8" s="90"/>
      <c r="J8" s="90"/>
      <c r="K8" s="416"/>
      <c r="L8" s="416"/>
      <c r="M8" s="416"/>
      <c r="N8" s="416"/>
      <c r="S8" s="378"/>
      <c r="T8" s="377"/>
      <c r="U8" s="378"/>
      <c r="V8" s="378"/>
    </row>
    <row r="9" spans="2:23" s="88" customFormat="1" ht="15.75" customHeight="1" thickBot="1">
      <c r="B9" s="303" t="s">
        <v>72</v>
      </c>
      <c r="C9" s="112"/>
      <c r="D9" s="112"/>
      <c r="E9" s="104"/>
      <c r="F9" s="104"/>
      <c r="G9" s="104"/>
      <c r="H9" s="104"/>
      <c r="I9" s="104"/>
      <c r="J9" s="104"/>
      <c r="K9" s="235"/>
      <c r="L9" s="235"/>
      <c r="M9" s="235"/>
      <c r="N9" s="235"/>
      <c r="O9" s="214"/>
      <c r="P9" s="214"/>
      <c r="Q9" s="214"/>
      <c r="R9" s="214"/>
      <c r="S9" s="379"/>
      <c r="T9" s="520"/>
      <c r="U9" s="379"/>
      <c r="V9" s="380"/>
    </row>
    <row r="10" spans="2:23" s="88" customFormat="1" ht="15.75" customHeight="1">
      <c r="B10" s="121" t="s">
        <v>1</v>
      </c>
      <c r="C10" s="469">
        <v>240</v>
      </c>
      <c r="D10" s="470">
        <v>71</v>
      </c>
      <c r="E10" s="471">
        <v>249</v>
      </c>
      <c r="F10" s="472">
        <v>100</v>
      </c>
      <c r="G10" s="471">
        <v>267</v>
      </c>
      <c r="H10" s="472">
        <v>75</v>
      </c>
      <c r="I10" s="471">
        <v>231</v>
      </c>
      <c r="J10" s="472">
        <v>89</v>
      </c>
      <c r="K10" s="473">
        <v>243</v>
      </c>
      <c r="L10" s="474">
        <v>76</v>
      </c>
      <c r="M10" s="473">
        <v>210</v>
      </c>
      <c r="N10" s="474">
        <v>72</v>
      </c>
      <c r="O10" s="475">
        <v>265</v>
      </c>
      <c r="P10" s="476">
        <v>74</v>
      </c>
      <c r="Q10" s="475">
        <v>228</v>
      </c>
      <c r="R10" s="476">
        <v>67</v>
      </c>
      <c r="S10" s="447">
        <v>236</v>
      </c>
      <c r="T10" s="509">
        <v>64</v>
      </c>
      <c r="U10" s="505">
        <v>231</v>
      </c>
      <c r="V10" s="448">
        <v>78</v>
      </c>
    </row>
    <row r="11" spans="2:23" s="88" customFormat="1" ht="15.75" customHeight="1">
      <c r="B11" s="121" t="s">
        <v>2</v>
      </c>
      <c r="C11" s="383">
        <v>241</v>
      </c>
      <c r="D11" s="384">
        <v>80</v>
      </c>
      <c r="E11" s="89">
        <v>260</v>
      </c>
      <c r="F11" s="90">
        <v>125</v>
      </c>
      <c r="G11" s="89">
        <v>290</v>
      </c>
      <c r="H11" s="90">
        <v>71</v>
      </c>
      <c r="I11" s="89">
        <v>239</v>
      </c>
      <c r="J11" s="90">
        <v>106</v>
      </c>
      <c r="K11" s="233">
        <v>210</v>
      </c>
      <c r="L11" s="234">
        <v>82</v>
      </c>
      <c r="M11" s="233">
        <v>236</v>
      </c>
      <c r="N11" s="234">
        <v>80</v>
      </c>
      <c r="O11" s="149">
        <v>311</v>
      </c>
      <c r="P11" s="150">
        <v>96</v>
      </c>
      <c r="Q11" s="149">
        <v>319</v>
      </c>
      <c r="R11" s="150">
        <v>97</v>
      </c>
      <c r="S11" s="443">
        <v>354</v>
      </c>
      <c r="T11" s="510">
        <v>92</v>
      </c>
      <c r="U11" s="506">
        <v>339</v>
      </c>
      <c r="V11" s="444">
        <v>94</v>
      </c>
    </row>
    <row r="12" spans="2:23" s="88" customFormat="1" ht="15.75" customHeight="1">
      <c r="B12" s="121" t="s">
        <v>3</v>
      </c>
      <c r="C12" s="383">
        <v>113</v>
      </c>
      <c r="D12" s="384">
        <v>41</v>
      </c>
      <c r="E12" s="89">
        <v>115</v>
      </c>
      <c r="F12" s="90">
        <v>52</v>
      </c>
      <c r="G12" s="89">
        <v>133</v>
      </c>
      <c r="H12" s="90">
        <v>33</v>
      </c>
      <c r="I12" s="89">
        <v>103</v>
      </c>
      <c r="J12" s="90">
        <v>35</v>
      </c>
      <c r="K12" s="152">
        <v>106</v>
      </c>
      <c r="L12" s="151">
        <v>32</v>
      </c>
      <c r="M12" s="152">
        <v>115</v>
      </c>
      <c r="N12" s="151">
        <v>34</v>
      </c>
      <c r="O12" s="149">
        <v>111</v>
      </c>
      <c r="P12" s="148">
        <v>28</v>
      </c>
      <c r="Q12" s="149">
        <v>97</v>
      </c>
      <c r="R12" s="148">
        <v>26</v>
      </c>
      <c r="S12" s="443">
        <v>96</v>
      </c>
      <c r="T12" s="510">
        <v>37</v>
      </c>
      <c r="U12" s="506">
        <v>123</v>
      </c>
      <c r="V12" s="444">
        <v>35</v>
      </c>
    </row>
    <row r="13" spans="2:23" s="88" customFormat="1" ht="30" customHeight="1" thickBot="1">
      <c r="B13" s="29" t="s">
        <v>17</v>
      </c>
      <c r="C13" s="386">
        <v>166</v>
      </c>
      <c r="D13" s="294">
        <v>30</v>
      </c>
      <c r="E13" s="31">
        <v>160</v>
      </c>
      <c r="F13" s="32">
        <v>43</v>
      </c>
      <c r="G13" s="31">
        <v>144</v>
      </c>
      <c r="H13" s="32">
        <v>20</v>
      </c>
      <c r="I13" s="31">
        <v>138</v>
      </c>
      <c r="J13" s="32">
        <v>27</v>
      </c>
      <c r="K13" s="31">
        <v>133</v>
      </c>
      <c r="L13" s="32">
        <v>25</v>
      </c>
      <c r="M13" s="31">
        <v>142</v>
      </c>
      <c r="N13" s="32">
        <v>15</v>
      </c>
      <c r="O13" s="155">
        <v>164</v>
      </c>
      <c r="P13" s="154">
        <v>13</v>
      </c>
      <c r="Q13" s="155">
        <v>134</v>
      </c>
      <c r="R13" s="154">
        <v>14</v>
      </c>
      <c r="S13" s="445">
        <v>136</v>
      </c>
      <c r="T13" s="511">
        <v>27</v>
      </c>
      <c r="U13" s="507">
        <v>143</v>
      </c>
      <c r="V13" s="446">
        <v>31</v>
      </c>
      <c r="W13" s="436"/>
    </row>
    <row r="14" spans="2:23" s="88" customFormat="1" ht="13.5" customHeight="1" thickBot="1">
      <c r="B14" s="306"/>
      <c r="C14" s="384"/>
      <c r="D14" s="384"/>
      <c r="E14" s="90"/>
      <c r="F14" s="90"/>
      <c r="G14" s="90"/>
      <c r="H14" s="90"/>
      <c r="I14" s="90"/>
      <c r="J14" s="90"/>
      <c r="K14" s="215"/>
      <c r="L14" s="215"/>
      <c r="M14" s="215"/>
      <c r="N14" s="215"/>
      <c r="O14" s="215"/>
      <c r="P14" s="416"/>
      <c r="Q14" s="215"/>
      <c r="R14" s="416"/>
      <c r="S14" s="378"/>
      <c r="T14" s="377"/>
      <c r="U14" s="378"/>
      <c r="V14" s="378"/>
    </row>
    <row r="15" spans="2:23" s="88" customFormat="1" ht="15.75" customHeight="1" thickBot="1">
      <c r="B15" s="303" t="s">
        <v>75</v>
      </c>
      <c r="C15" s="112"/>
      <c r="D15" s="112"/>
      <c r="E15" s="104"/>
      <c r="F15" s="104"/>
      <c r="G15" s="104"/>
      <c r="H15" s="104"/>
      <c r="I15" s="104"/>
      <c r="J15" s="104"/>
      <c r="K15" s="304"/>
      <c r="L15" s="304"/>
      <c r="M15" s="304"/>
      <c r="N15" s="304"/>
      <c r="O15" s="304"/>
      <c r="P15" s="235"/>
      <c r="Q15" s="304"/>
      <c r="R15" s="235"/>
      <c r="S15" s="379"/>
      <c r="T15" s="520"/>
      <c r="U15" s="379"/>
      <c r="V15" s="380"/>
    </row>
    <row r="16" spans="2:23" s="88" customFormat="1" ht="15.75" customHeight="1">
      <c r="B16" s="121" t="s">
        <v>4</v>
      </c>
      <c r="C16" s="469">
        <v>366</v>
      </c>
      <c r="D16" s="470">
        <v>98</v>
      </c>
      <c r="E16" s="471">
        <v>379</v>
      </c>
      <c r="F16" s="472">
        <v>104</v>
      </c>
      <c r="G16" s="471">
        <v>396</v>
      </c>
      <c r="H16" s="472">
        <v>62</v>
      </c>
      <c r="I16" s="471">
        <v>320</v>
      </c>
      <c r="J16" s="472">
        <v>87</v>
      </c>
      <c r="K16" s="236">
        <v>298</v>
      </c>
      <c r="L16" s="477">
        <v>99</v>
      </c>
      <c r="M16" s="236">
        <v>303</v>
      </c>
      <c r="N16" s="477">
        <v>91</v>
      </c>
      <c r="O16" s="475">
        <v>371</v>
      </c>
      <c r="P16" s="478">
        <v>97</v>
      </c>
      <c r="Q16" s="475">
        <v>348</v>
      </c>
      <c r="R16" s="478">
        <v>101</v>
      </c>
      <c r="S16" s="447">
        <v>367</v>
      </c>
      <c r="T16" s="509">
        <v>108</v>
      </c>
      <c r="U16" s="505">
        <v>359</v>
      </c>
      <c r="V16" s="448">
        <v>109</v>
      </c>
    </row>
    <row r="17" spans="2:22" s="88" customFormat="1" ht="15.75" customHeight="1">
      <c r="B17" s="121" t="s">
        <v>5</v>
      </c>
      <c r="C17" s="383">
        <v>109</v>
      </c>
      <c r="D17" s="384">
        <v>16</v>
      </c>
      <c r="E17" s="89">
        <v>189</v>
      </c>
      <c r="F17" s="90">
        <v>44</v>
      </c>
      <c r="G17" s="89">
        <v>184</v>
      </c>
      <c r="H17" s="90">
        <v>30</v>
      </c>
      <c r="I17" s="89">
        <v>172</v>
      </c>
      <c r="J17" s="90">
        <v>40</v>
      </c>
      <c r="K17" s="152">
        <v>173</v>
      </c>
      <c r="L17" s="151">
        <v>30</v>
      </c>
      <c r="M17" s="152">
        <v>192</v>
      </c>
      <c r="N17" s="151">
        <v>23</v>
      </c>
      <c r="O17" s="149">
        <v>229</v>
      </c>
      <c r="P17" s="148">
        <v>27</v>
      </c>
      <c r="Q17" s="149">
        <v>204</v>
      </c>
      <c r="R17" s="148">
        <v>28</v>
      </c>
      <c r="S17" s="443">
        <v>216</v>
      </c>
      <c r="T17" s="510">
        <v>32</v>
      </c>
      <c r="U17" s="506">
        <v>210</v>
      </c>
      <c r="V17" s="444">
        <v>33</v>
      </c>
    </row>
    <row r="18" spans="2:22" s="88" customFormat="1" ht="15.75" customHeight="1">
      <c r="B18" s="121" t="s">
        <v>6</v>
      </c>
      <c r="C18" s="383">
        <v>108</v>
      </c>
      <c r="D18" s="384">
        <v>49</v>
      </c>
      <c r="E18" s="89">
        <v>144</v>
      </c>
      <c r="F18" s="90">
        <v>116</v>
      </c>
      <c r="G18" s="89">
        <v>159</v>
      </c>
      <c r="H18" s="90">
        <v>62</v>
      </c>
      <c r="I18" s="89">
        <v>147</v>
      </c>
      <c r="J18" s="90">
        <v>78</v>
      </c>
      <c r="K18" s="152">
        <v>147</v>
      </c>
      <c r="L18" s="151">
        <v>56</v>
      </c>
      <c r="M18" s="152">
        <v>135</v>
      </c>
      <c r="N18" s="151">
        <v>57</v>
      </c>
      <c r="O18" s="149">
        <v>159</v>
      </c>
      <c r="P18" s="148">
        <v>60</v>
      </c>
      <c r="Q18" s="149">
        <v>143</v>
      </c>
      <c r="R18" s="148">
        <v>51</v>
      </c>
      <c r="S18" s="443">
        <v>155</v>
      </c>
      <c r="T18" s="510">
        <v>56</v>
      </c>
      <c r="U18" s="506">
        <v>160</v>
      </c>
      <c r="V18" s="444">
        <v>63</v>
      </c>
    </row>
    <row r="19" spans="2:22" s="88" customFormat="1" ht="15.75" customHeight="1">
      <c r="B19" s="121" t="s">
        <v>7</v>
      </c>
      <c r="C19" s="383">
        <v>107</v>
      </c>
      <c r="D19" s="384">
        <v>21</v>
      </c>
      <c r="E19" s="89">
        <v>42</v>
      </c>
      <c r="F19" s="90">
        <v>24</v>
      </c>
      <c r="G19" s="89">
        <v>64</v>
      </c>
      <c r="H19" s="90">
        <v>21</v>
      </c>
      <c r="I19" s="89">
        <v>51</v>
      </c>
      <c r="J19" s="90">
        <v>22</v>
      </c>
      <c r="K19" s="152">
        <v>57</v>
      </c>
      <c r="L19" s="151">
        <v>14</v>
      </c>
      <c r="M19" s="152">
        <v>47</v>
      </c>
      <c r="N19" s="151">
        <v>11</v>
      </c>
      <c r="O19" s="149">
        <v>62</v>
      </c>
      <c r="P19" s="148">
        <v>13</v>
      </c>
      <c r="Q19" s="149">
        <v>59</v>
      </c>
      <c r="R19" s="148">
        <v>10</v>
      </c>
      <c r="S19" s="443">
        <v>61</v>
      </c>
      <c r="T19" s="510">
        <v>15</v>
      </c>
      <c r="U19" s="506">
        <v>80</v>
      </c>
      <c r="V19" s="444">
        <v>19</v>
      </c>
    </row>
    <row r="20" spans="2:22" s="88" customFormat="1" ht="15.75" customHeight="1" thickBot="1">
      <c r="B20" s="29" t="s">
        <v>8</v>
      </c>
      <c r="C20" s="386">
        <v>70</v>
      </c>
      <c r="D20" s="294">
        <v>38</v>
      </c>
      <c r="E20" s="31">
        <v>30</v>
      </c>
      <c r="F20" s="32">
        <v>32</v>
      </c>
      <c r="G20" s="31">
        <v>31</v>
      </c>
      <c r="H20" s="32">
        <v>24</v>
      </c>
      <c r="I20" s="158">
        <v>21</v>
      </c>
      <c r="J20" s="157">
        <v>30</v>
      </c>
      <c r="K20" s="158">
        <v>17</v>
      </c>
      <c r="L20" s="157">
        <v>16</v>
      </c>
      <c r="M20" s="158">
        <v>26</v>
      </c>
      <c r="N20" s="157">
        <v>19</v>
      </c>
      <c r="O20" s="155">
        <v>30</v>
      </c>
      <c r="P20" s="154">
        <v>14</v>
      </c>
      <c r="Q20" s="155">
        <v>24</v>
      </c>
      <c r="R20" s="154">
        <v>14</v>
      </c>
      <c r="S20" s="445">
        <v>23</v>
      </c>
      <c r="T20" s="511">
        <v>9</v>
      </c>
      <c r="U20" s="507">
        <v>27</v>
      </c>
      <c r="V20" s="446">
        <v>14</v>
      </c>
    </row>
    <row r="21" spans="2:22" s="88" customFormat="1" ht="13.5" customHeight="1" thickBot="1">
      <c r="B21" s="306"/>
      <c r="C21" s="384"/>
      <c r="D21" s="384"/>
      <c r="E21" s="90"/>
      <c r="F21" s="90"/>
      <c r="G21" s="90"/>
      <c r="H21" s="90"/>
      <c r="I21" s="90"/>
      <c r="J21" s="90"/>
      <c r="K21" s="215"/>
      <c r="L21" s="215"/>
      <c r="M21" s="215"/>
      <c r="N21" s="215"/>
      <c r="O21" s="215"/>
      <c r="P21" s="416"/>
      <c r="Q21" s="215"/>
      <c r="R21" s="416"/>
      <c r="S21" s="378"/>
      <c r="T21" s="379"/>
      <c r="U21" s="378"/>
      <c r="V21" s="378"/>
    </row>
    <row r="22" spans="2:22" s="88" customFormat="1" ht="15.75" customHeight="1" thickBot="1">
      <c r="B22" s="312" t="s">
        <v>74</v>
      </c>
      <c r="C22" s="112"/>
      <c r="D22" s="112"/>
      <c r="E22" s="104"/>
      <c r="F22" s="104"/>
      <c r="G22" s="104"/>
      <c r="H22" s="104"/>
      <c r="I22" s="104"/>
      <c r="J22" s="104"/>
      <c r="K22" s="304"/>
      <c r="L22" s="304"/>
      <c r="M22" s="304"/>
      <c r="N22" s="304"/>
      <c r="O22" s="304"/>
      <c r="P22" s="235"/>
      <c r="Q22" s="304"/>
      <c r="R22" s="235"/>
      <c r="S22" s="379"/>
      <c r="T22" s="520"/>
      <c r="U22" s="379"/>
      <c r="V22" s="380"/>
    </row>
    <row r="23" spans="2:22" s="88" customFormat="1" ht="15.75" customHeight="1">
      <c r="B23" s="311" t="s">
        <v>9</v>
      </c>
      <c r="C23" s="469">
        <v>150</v>
      </c>
      <c r="D23" s="470">
        <v>59</v>
      </c>
      <c r="E23" s="471">
        <v>146</v>
      </c>
      <c r="F23" s="472">
        <v>76</v>
      </c>
      <c r="G23" s="471">
        <v>145</v>
      </c>
      <c r="H23" s="472">
        <v>49</v>
      </c>
      <c r="I23" s="471">
        <v>110</v>
      </c>
      <c r="J23" s="472">
        <v>59</v>
      </c>
      <c r="K23" s="236">
        <v>99</v>
      </c>
      <c r="L23" s="477">
        <v>54</v>
      </c>
      <c r="M23" s="236">
        <v>117</v>
      </c>
      <c r="N23" s="477">
        <v>53</v>
      </c>
      <c r="O23" s="475">
        <v>136</v>
      </c>
      <c r="P23" s="478">
        <v>61</v>
      </c>
      <c r="Q23" s="475">
        <v>107</v>
      </c>
      <c r="R23" s="478">
        <v>59</v>
      </c>
      <c r="S23" s="447">
        <v>98</v>
      </c>
      <c r="T23" s="509">
        <v>52</v>
      </c>
      <c r="U23" s="505">
        <v>89</v>
      </c>
      <c r="V23" s="448">
        <v>54</v>
      </c>
    </row>
    <row r="24" spans="2:22" s="88" customFormat="1" ht="15.75" customHeight="1">
      <c r="B24" s="121" t="s">
        <v>10</v>
      </c>
      <c r="C24" s="383">
        <v>373</v>
      </c>
      <c r="D24" s="384">
        <v>112</v>
      </c>
      <c r="E24" s="89">
        <v>384</v>
      </c>
      <c r="F24" s="90">
        <v>155</v>
      </c>
      <c r="G24" s="89">
        <v>416</v>
      </c>
      <c r="H24" s="90">
        <v>98</v>
      </c>
      <c r="I24" s="89">
        <v>341</v>
      </c>
      <c r="J24" s="90">
        <v>134</v>
      </c>
      <c r="K24" s="233">
        <v>361</v>
      </c>
      <c r="L24" s="234">
        <v>112</v>
      </c>
      <c r="M24" s="233">
        <v>344</v>
      </c>
      <c r="N24" s="234">
        <v>91</v>
      </c>
      <c r="O24" s="149">
        <v>467</v>
      </c>
      <c r="P24" s="150">
        <v>105</v>
      </c>
      <c r="Q24" s="149">
        <v>424</v>
      </c>
      <c r="R24" s="150">
        <v>101</v>
      </c>
      <c r="S24" s="443">
        <v>469</v>
      </c>
      <c r="T24" s="510">
        <v>108</v>
      </c>
      <c r="U24" s="506">
        <v>462</v>
      </c>
      <c r="V24" s="444">
        <v>117</v>
      </c>
    </row>
    <row r="25" spans="2:22" s="88" customFormat="1" ht="15.75" customHeight="1">
      <c r="B25" s="121" t="s">
        <v>11</v>
      </c>
      <c r="C25" s="383">
        <v>206</v>
      </c>
      <c r="D25" s="384">
        <v>43</v>
      </c>
      <c r="E25" s="89">
        <v>218</v>
      </c>
      <c r="F25" s="90">
        <v>69</v>
      </c>
      <c r="G25" s="89">
        <v>233</v>
      </c>
      <c r="H25" s="90">
        <v>44</v>
      </c>
      <c r="I25" s="89">
        <v>221</v>
      </c>
      <c r="J25" s="90">
        <v>50</v>
      </c>
      <c r="K25" s="152">
        <v>198</v>
      </c>
      <c r="L25" s="151">
        <v>40</v>
      </c>
      <c r="M25" s="152">
        <v>207</v>
      </c>
      <c r="N25" s="151">
        <v>48</v>
      </c>
      <c r="O25" s="418">
        <v>215</v>
      </c>
      <c r="P25" s="148">
        <v>40</v>
      </c>
      <c r="Q25" s="418">
        <v>215</v>
      </c>
      <c r="R25" s="148">
        <v>40</v>
      </c>
      <c r="S25" s="443">
        <v>210</v>
      </c>
      <c r="T25" s="510">
        <v>54</v>
      </c>
      <c r="U25" s="506">
        <v>247</v>
      </c>
      <c r="V25" s="444">
        <v>58</v>
      </c>
    </row>
    <row r="26" spans="2:22" s="88" customFormat="1" ht="15.75" customHeight="1">
      <c r="B26" s="121" t="s">
        <v>12</v>
      </c>
      <c r="C26" s="383">
        <v>31</v>
      </c>
      <c r="D26" s="384">
        <v>8</v>
      </c>
      <c r="E26" s="89">
        <v>36</v>
      </c>
      <c r="F26" s="90">
        <v>20</v>
      </c>
      <c r="G26" s="89">
        <v>40</v>
      </c>
      <c r="H26" s="90">
        <v>8</v>
      </c>
      <c r="I26" s="89">
        <v>39</v>
      </c>
      <c r="J26" s="90">
        <v>14</v>
      </c>
      <c r="K26" s="152">
        <v>34</v>
      </c>
      <c r="L26" s="151">
        <v>9</v>
      </c>
      <c r="M26" s="152">
        <v>35</v>
      </c>
      <c r="N26" s="151">
        <v>9</v>
      </c>
      <c r="O26" s="418">
        <v>33</v>
      </c>
      <c r="P26" s="148">
        <v>5</v>
      </c>
      <c r="Q26" s="418">
        <v>32</v>
      </c>
      <c r="R26" s="148">
        <v>4</v>
      </c>
      <c r="S26" s="443">
        <v>45</v>
      </c>
      <c r="T26" s="510">
        <v>6</v>
      </c>
      <c r="U26" s="506">
        <v>38</v>
      </c>
      <c r="V26" s="444">
        <v>9</v>
      </c>
    </row>
    <row r="27" spans="2:22" s="88" customFormat="1" ht="15.75" customHeight="1" thickBot="1">
      <c r="B27" s="29" t="s">
        <v>13</v>
      </c>
      <c r="C27" s="386" t="s">
        <v>14</v>
      </c>
      <c r="D27" s="294" t="s">
        <v>14</v>
      </c>
      <c r="E27" s="31" t="s">
        <v>14</v>
      </c>
      <c r="F27" s="32" t="s">
        <v>14</v>
      </c>
      <c r="G27" s="31" t="s">
        <v>14</v>
      </c>
      <c r="H27" s="32" t="s">
        <v>14</v>
      </c>
      <c r="I27" s="31" t="s">
        <v>14</v>
      </c>
      <c r="J27" s="32" t="s">
        <v>14</v>
      </c>
      <c r="K27" s="153" t="s">
        <v>14</v>
      </c>
      <c r="L27" s="385" t="s">
        <v>14</v>
      </c>
      <c r="M27" s="153" t="s">
        <v>14</v>
      </c>
      <c r="N27" s="385" t="s">
        <v>14</v>
      </c>
      <c r="O27" s="153" t="s">
        <v>14</v>
      </c>
      <c r="P27" s="154" t="s">
        <v>14</v>
      </c>
      <c r="Q27" s="153" t="s">
        <v>14</v>
      </c>
      <c r="R27" s="154" t="s">
        <v>14</v>
      </c>
      <c r="S27" s="153" t="s">
        <v>14</v>
      </c>
      <c r="T27" s="154" t="s">
        <v>14</v>
      </c>
      <c r="U27" s="385" t="s">
        <v>14</v>
      </c>
      <c r="V27" s="168" t="s">
        <v>14</v>
      </c>
    </row>
    <row r="29" spans="2:22">
      <c r="D29" s="503"/>
      <c r="E29" s="503"/>
      <c r="F29" s="503"/>
      <c r="G29" s="503"/>
      <c r="H29" s="503"/>
      <c r="I29" s="503"/>
      <c r="J29" s="503"/>
      <c r="K29"/>
    </row>
    <row r="30" spans="2:22">
      <c r="B30" s="13"/>
      <c r="D30" s="503"/>
      <c r="E30" s="503"/>
      <c r="F30" s="503"/>
      <c r="G30" s="503"/>
      <c r="H30" s="503"/>
      <c r="I30" s="503"/>
      <c r="J30" s="503"/>
      <c r="K30"/>
      <c r="V30" s="3" t="s">
        <v>45</v>
      </c>
    </row>
    <row r="31" spans="2:22">
      <c r="D31" s="503"/>
      <c r="E31" s="503"/>
      <c r="F31" s="503"/>
      <c r="G31" s="503"/>
      <c r="H31" s="503"/>
      <c r="I31" s="503"/>
      <c r="J31" s="503"/>
      <c r="K31"/>
    </row>
    <row r="32" spans="2:22">
      <c r="D32" s="503"/>
      <c r="E32" s="503"/>
      <c r="F32" s="503"/>
      <c r="G32" s="503"/>
      <c r="H32" s="503"/>
      <c r="I32" s="503"/>
      <c r="J32" s="503"/>
      <c r="K32"/>
    </row>
    <row r="33" spans="4:11">
      <c r="D33" s="503"/>
      <c r="E33" s="503"/>
      <c r="F33" s="503"/>
      <c r="G33" s="503"/>
      <c r="H33" s="503"/>
      <c r="I33" s="503"/>
      <c r="J33" s="503"/>
      <c r="K33"/>
    </row>
    <row r="34" spans="4:11">
      <c r="D34" s="503"/>
      <c r="E34" s="503"/>
      <c r="F34" s="503"/>
      <c r="G34" s="503"/>
      <c r="H34" s="503"/>
      <c r="I34" s="503"/>
      <c r="J34" s="503"/>
      <c r="K34"/>
    </row>
    <row r="35" spans="4:11">
      <c r="D35" s="503"/>
      <c r="E35" s="503"/>
      <c r="F35" s="503"/>
      <c r="G35" s="503"/>
      <c r="H35" s="503"/>
      <c r="I35" s="503"/>
      <c r="J35" s="503"/>
      <c r="K35"/>
    </row>
    <row r="36" spans="4:11">
      <c r="D36" s="503"/>
      <c r="E36" s="503"/>
      <c r="F36" s="503"/>
      <c r="G36" s="503"/>
      <c r="H36" s="503"/>
      <c r="I36" s="503"/>
      <c r="J36" s="503"/>
      <c r="K36"/>
    </row>
    <row r="37" spans="4:11">
      <c r="D37" s="503"/>
      <c r="E37" s="503"/>
      <c r="F37" s="503"/>
      <c r="G37" s="503"/>
      <c r="H37" s="503"/>
      <c r="I37" s="503"/>
      <c r="J37" s="503"/>
      <c r="K37"/>
    </row>
    <row r="38" spans="4:11">
      <c r="D38" s="503"/>
      <c r="E38" s="503"/>
      <c r="F38" s="503"/>
      <c r="G38" s="503"/>
      <c r="H38" s="503"/>
      <c r="I38" s="503"/>
      <c r="J38" s="503"/>
      <c r="K38"/>
    </row>
    <row r="39" spans="4:11">
      <c r="D39" s="503"/>
      <c r="E39" s="503"/>
      <c r="F39" s="503"/>
      <c r="G39" s="503"/>
      <c r="H39" s="503"/>
      <c r="I39" s="503"/>
      <c r="J39" s="503"/>
      <c r="K39"/>
    </row>
    <row r="40" spans="4:11">
      <c r="D40" s="503"/>
      <c r="E40" s="503"/>
      <c r="F40" s="503"/>
      <c r="G40" s="503"/>
      <c r="H40" s="503"/>
      <c r="I40" s="503"/>
      <c r="J40" s="503"/>
      <c r="K40"/>
    </row>
    <row r="41" spans="4:11">
      <c r="D41" s="503"/>
      <c r="E41" s="503"/>
      <c r="F41" s="503"/>
      <c r="G41" s="503"/>
      <c r="H41" s="503"/>
      <c r="I41" s="503"/>
      <c r="J41" s="503"/>
      <c r="K41"/>
    </row>
    <row r="42" spans="4:11">
      <c r="D42" s="503"/>
      <c r="E42" s="503"/>
      <c r="F42" s="503"/>
      <c r="G42" s="503"/>
      <c r="H42" s="503"/>
      <c r="I42" s="503"/>
      <c r="J42" s="503"/>
      <c r="K42"/>
    </row>
    <row r="43" spans="4:11">
      <c r="D43" s="503"/>
      <c r="E43" s="503"/>
      <c r="F43" s="503"/>
      <c r="G43" s="503"/>
      <c r="H43" s="503"/>
      <c r="I43" s="503"/>
      <c r="J43" s="503"/>
      <c r="K43"/>
    </row>
    <row r="44" spans="4:11">
      <c r="D44" s="503"/>
      <c r="E44" s="503"/>
      <c r="F44" s="503"/>
      <c r="G44" s="503"/>
      <c r="H44" s="503"/>
      <c r="I44" s="503"/>
      <c r="J44" s="503"/>
      <c r="K44"/>
    </row>
    <row r="45" spans="4:11">
      <c r="D45" s="503"/>
      <c r="E45" s="503"/>
      <c r="F45" s="503"/>
      <c r="G45" s="503"/>
      <c r="H45" s="503"/>
      <c r="I45" s="503"/>
      <c r="J45" s="503"/>
      <c r="K45"/>
    </row>
    <row r="46" spans="4:11">
      <c r="D46" s="503"/>
      <c r="E46" s="503"/>
      <c r="F46" s="503"/>
      <c r="G46" s="503"/>
      <c r="H46" s="503"/>
      <c r="I46" s="503"/>
      <c r="J46" s="503"/>
      <c r="K46"/>
    </row>
    <row r="47" spans="4:11">
      <c r="D47" s="503"/>
      <c r="E47" s="503"/>
      <c r="F47" s="503"/>
      <c r="G47" s="503"/>
      <c r="H47" s="503"/>
      <c r="I47" s="503"/>
      <c r="J47" s="503"/>
      <c r="K47"/>
    </row>
    <row r="48" spans="4:11">
      <c r="D48" s="503"/>
      <c r="E48" s="503"/>
      <c r="F48" s="503"/>
      <c r="G48" s="503"/>
      <c r="H48" s="503"/>
      <c r="I48" s="503"/>
      <c r="J48" s="503"/>
      <c r="K48"/>
    </row>
  </sheetData>
  <mergeCells count="11">
    <mergeCell ref="B2:V2"/>
    <mergeCell ref="Q4:R4"/>
    <mergeCell ref="M4:N4"/>
    <mergeCell ref="K4:L4"/>
    <mergeCell ref="C4:D4"/>
    <mergeCell ref="I4:J4"/>
    <mergeCell ref="G4:H4"/>
    <mergeCell ref="E4:F4"/>
    <mergeCell ref="O4:P4"/>
    <mergeCell ref="U4:V4"/>
    <mergeCell ref="S4:T4"/>
  </mergeCells>
  <phoneticPr fontId="0" type="noConversion"/>
  <pageMargins left="0.39370078740157483" right="0.39370078740157483" top="0.98425196850393704" bottom="0.98425196850393704" header="0.51181102362204722" footer="0.51181102362204722"/>
  <pageSetup paperSize="9" scale="97" orientation="landscape" r:id="rId1"/>
  <headerFooter alignWithMargins="0">
    <oddHeader>&amp;L&amp;12&amp;UDeutsches Mobilitätspanel: Statistik 2010&amp;R&amp;12&amp;UInstitut für Verkehrswesen  - KIT</oddHeader>
    <oddFooter>&amp;R&amp;D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B1:X53"/>
  <sheetViews>
    <sheetView showGridLines="0" topLeftCell="A7" zoomScaleNormal="100" workbookViewId="0">
      <selection activeCell="K25" sqref="K25"/>
    </sheetView>
  </sheetViews>
  <sheetFormatPr baseColWidth="10" defaultColWidth="11.453125" defaultRowHeight="12.5"/>
  <cols>
    <col min="1" max="1" width="1" style="3" customWidth="1"/>
    <col min="2" max="2" width="31.26953125" style="12" customWidth="1"/>
    <col min="3" max="13" width="6" style="3" customWidth="1"/>
    <col min="14" max="24" width="6.1796875" style="3" customWidth="1"/>
    <col min="25" max="16384" width="11.453125" style="3"/>
  </cols>
  <sheetData>
    <row r="1" spans="2:24" ht="4.5" customHeight="1" thickBot="1"/>
    <row r="2" spans="2:24" ht="22.5" customHeight="1" thickBot="1">
      <c r="B2" s="704" t="s">
        <v>87</v>
      </c>
      <c r="C2" s="705"/>
      <c r="D2" s="705"/>
      <c r="E2" s="705"/>
      <c r="F2" s="705"/>
      <c r="G2" s="705"/>
      <c r="H2" s="705"/>
      <c r="I2" s="705"/>
      <c r="J2" s="705"/>
      <c r="K2" s="705"/>
      <c r="L2" s="705"/>
      <c r="M2" s="705"/>
      <c r="N2" s="705"/>
      <c r="O2" s="705"/>
      <c r="P2" s="705"/>
      <c r="Q2" s="705"/>
      <c r="R2" s="705"/>
      <c r="S2" s="705"/>
      <c r="T2" s="705"/>
      <c r="U2" s="705"/>
      <c r="V2" s="706"/>
    </row>
    <row r="3" spans="2:24" ht="22.5" customHeight="1" thickBot="1">
      <c r="B3" s="283"/>
      <c r="C3" s="284"/>
      <c r="D3" s="284"/>
      <c r="E3" s="284"/>
      <c r="F3" s="284"/>
      <c r="G3" s="284"/>
      <c r="H3" s="284"/>
      <c r="I3" s="284"/>
      <c r="J3" s="284"/>
      <c r="K3" s="284"/>
      <c r="L3" s="284"/>
      <c r="M3" s="284"/>
      <c r="N3" s="284"/>
      <c r="O3" s="284"/>
      <c r="P3" s="284"/>
      <c r="Q3" s="284"/>
      <c r="R3" s="284"/>
      <c r="S3" s="284"/>
      <c r="T3" s="284"/>
      <c r="U3" s="284"/>
      <c r="V3" s="284"/>
      <c r="W3" s="284"/>
      <c r="X3" s="284"/>
    </row>
    <row r="4" spans="2:24" s="17" customFormat="1" ht="22.5" customHeight="1" thickBot="1">
      <c r="B4" s="289"/>
      <c r="C4" s="701" t="s">
        <v>93</v>
      </c>
      <c r="D4" s="702"/>
      <c r="E4" s="702"/>
      <c r="F4" s="702"/>
      <c r="G4" s="702"/>
      <c r="H4" s="702"/>
      <c r="I4" s="702"/>
      <c r="J4" s="702"/>
      <c r="K4" s="702"/>
      <c r="L4" s="703"/>
      <c r="M4" s="701" t="s">
        <v>94</v>
      </c>
      <c r="N4" s="702"/>
      <c r="O4" s="702"/>
      <c r="P4" s="702"/>
      <c r="Q4" s="702"/>
      <c r="R4" s="702"/>
      <c r="S4" s="702"/>
      <c r="T4" s="702"/>
      <c r="U4" s="702"/>
      <c r="V4" s="703"/>
      <c r="W4" s="285"/>
    </row>
    <row r="5" spans="2:24" ht="15.75" customHeight="1" thickBot="1">
      <c r="B5" s="390"/>
      <c r="C5" s="34">
        <v>2002</v>
      </c>
      <c r="D5" s="65">
        <v>2003</v>
      </c>
      <c r="E5" s="38">
        <v>2004</v>
      </c>
      <c r="F5" s="36">
        <v>2005</v>
      </c>
      <c r="G5" s="36">
        <v>2006</v>
      </c>
      <c r="H5" s="36">
        <v>2007</v>
      </c>
      <c r="I5" s="38">
        <v>2008</v>
      </c>
      <c r="J5" s="38">
        <v>2009</v>
      </c>
      <c r="K5" s="38">
        <v>2010</v>
      </c>
      <c r="L5" s="371">
        <v>2011</v>
      </c>
      <c r="M5" s="34">
        <v>2002</v>
      </c>
      <c r="N5" s="65">
        <v>2003</v>
      </c>
      <c r="O5" s="38">
        <v>2004</v>
      </c>
      <c r="P5" s="36">
        <v>2005</v>
      </c>
      <c r="Q5" s="36">
        <v>2006</v>
      </c>
      <c r="R5" s="36">
        <v>2007</v>
      </c>
      <c r="S5" s="38">
        <v>2008</v>
      </c>
      <c r="T5" s="38">
        <v>2009</v>
      </c>
      <c r="U5" s="38">
        <v>2010</v>
      </c>
      <c r="V5" s="371">
        <v>2011</v>
      </c>
    </row>
    <row r="6" spans="2:24" ht="13.5" customHeight="1" thickBot="1">
      <c r="B6" s="279"/>
      <c r="C6" s="90"/>
      <c r="D6" s="90"/>
      <c r="E6" s="90"/>
      <c r="F6" s="90"/>
      <c r="G6" s="90"/>
      <c r="H6" s="90"/>
      <c r="I6" s="90"/>
      <c r="M6" s="104"/>
      <c r="N6" s="104"/>
      <c r="O6" s="104"/>
      <c r="P6" s="104"/>
      <c r="Q6" s="104"/>
      <c r="R6" s="104"/>
      <c r="S6" s="104"/>
    </row>
    <row r="7" spans="2:24" ht="15.75" customHeight="1" thickBot="1">
      <c r="B7" s="286" t="s">
        <v>18</v>
      </c>
      <c r="C7" s="40">
        <v>38.5</v>
      </c>
      <c r="D7" s="40">
        <v>38.410233040549286</v>
      </c>
      <c r="E7" s="281">
        <v>38.055035981170533</v>
      </c>
      <c r="F7" s="281">
        <v>38.288576322450453</v>
      </c>
      <c r="G7" s="281">
        <v>38.938633066484385</v>
      </c>
      <c r="H7" s="282">
        <v>40.31042672869598</v>
      </c>
      <c r="I7" s="282">
        <v>40.1</v>
      </c>
      <c r="J7" s="282">
        <v>40.5</v>
      </c>
      <c r="K7" s="282">
        <v>40.638662387998345</v>
      </c>
      <c r="L7" s="449">
        <v>40.909999999999997</v>
      </c>
      <c r="M7" s="40">
        <v>79.2</v>
      </c>
      <c r="N7" s="40">
        <v>82.083715857809835</v>
      </c>
      <c r="O7" s="281">
        <v>77.858943880707884</v>
      </c>
      <c r="P7" s="281">
        <v>80.208511025013465</v>
      </c>
      <c r="Q7" s="281">
        <v>80.224015094929911</v>
      </c>
      <c r="R7" s="282">
        <v>80.248368776394486</v>
      </c>
      <c r="S7" s="282">
        <v>80.099999999999994</v>
      </c>
      <c r="T7" s="282">
        <v>81.3</v>
      </c>
      <c r="U7" s="282">
        <v>82.592894775308253</v>
      </c>
      <c r="V7" s="449">
        <v>82.6</v>
      </c>
    </row>
    <row r="8" spans="2:24" ht="13.5" customHeight="1" thickBot="1">
      <c r="B8" s="280"/>
      <c r="C8" s="47"/>
      <c r="D8" s="47"/>
      <c r="E8" s="54"/>
      <c r="F8" s="54"/>
      <c r="G8" s="54"/>
      <c r="H8" s="54"/>
      <c r="I8" s="54"/>
      <c r="J8" s="259"/>
      <c r="K8" s="259"/>
      <c r="L8" s="259"/>
      <c r="M8" s="51"/>
      <c r="N8" s="51"/>
      <c r="O8" s="57"/>
      <c r="P8" s="57"/>
      <c r="Q8" s="57"/>
      <c r="R8" s="57"/>
      <c r="S8" s="57"/>
      <c r="T8" s="259"/>
      <c r="U8" s="259"/>
      <c r="V8" s="259"/>
    </row>
    <row r="9" spans="2:24" ht="15.75" customHeight="1">
      <c r="B9" s="543" t="s">
        <v>76</v>
      </c>
      <c r="C9" s="239"/>
      <c r="D9" s="239"/>
      <c r="E9" s="240"/>
      <c r="F9" s="240"/>
      <c r="G9" s="240"/>
      <c r="H9" s="240"/>
      <c r="I9" s="240"/>
      <c r="J9" s="344"/>
      <c r="K9" s="344"/>
      <c r="L9" s="260"/>
      <c r="M9" s="270"/>
      <c r="N9" s="270"/>
      <c r="O9" s="60"/>
      <c r="P9" s="60"/>
      <c r="Q9" s="60"/>
      <c r="R9" s="60"/>
      <c r="S9" s="60"/>
      <c r="T9" s="129"/>
      <c r="U9" s="129"/>
      <c r="V9" s="260"/>
    </row>
    <row r="10" spans="2:24" ht="15.75" customHeight="1">
      <c r="B10" s="274" t="s">
        <v>39</v>
      </c>
      <c r="C10" s="422">
        <v>44.7</v>
      </c>
      <c r="D10" s="422">
        <v>45.167862256725385</v>
      </c>
      <c r="E10" s="366">
        <v>46.445798703728443</v>
      </c>
      <c r="F10" s="366">
        <v>45.247830676993054</v>
      </c>
      <c r="G10" s="366">
        <v>45.605700067128708</v>
      </c>
      <c r="H10" s="373">
        <v>46.154531949827408</v>
      </c>
      <c r="I10" s="373">
        <v>45.4</v>
      </c>
      <c r="J10" s="373">
        <v>45.3</v>
      </c>
      <c r="K10" s="345">
        <v>47.810180430745312</v>
      </c>
      <c r="L10" s="450">
        <v>48.15</v>
      </c>
      <c r="M10" s="46">
        <v>83.2</v>
      </c>
      <c r="N10" s="46">
        <v>86.074206467382695</v>
      </c>
      <c r="O10" s="53">
        <v>82.290287155981815</v>
      </c>
      <c r="P10" s="53">
        <v>85.350511475130872</v>
      </c>
      <c r="Q10" s="53">
        <v>84.907568154542531</v>
      </c>
      <c r="R10" s="275">
        <v>83.824157543511546</v>
      </c>
      <c r="S10" s="275">
        <v>84.2</v>
      </c>
      <c r="T10" s="373">
        <v>85.6</v>
      </c>
      <c r="U10" s="222">
        <v>87.739216912559016</v>
      </c>
      <c r="V10" s="450">
        <v>87.67</v>
      </c>
    </row>
    <row r="11" spans="2:24" ht="15.75" customHeight="1" thickBot="1">
      <c r="B11" s="272" t="s">
        <v>40</v>
      </c>
      <c r="C11" s="50">
        <v>32.299999999999997</v>
      </c>
      <c r="D11" s="50">
        <v>32.064398441129399</v>
      </c>
      <c r="E11" s="56">
        <v>30.157409231919356</v>
      </c>
      <c r="F11" s="56">
        <v>31.80833595983934</v>
      </c>
      <c r="G11" s="56">
        <v>32.657872739945425</v>
      </c>
      <c r="H11" s="276">
        <v>34.851673818654064</v>
      </c>
      <c r="I11" s="276">
        <v>35</v>
      </c>
      <c r="J11" s="95">
        <v>36</v>
      </c>
      <c r="K11" s="95">
        <v>33.911488789873275</v>
      </c>
      <c r="L11" s="452">
        <v>34.06</v>
      </c>
      <c r="M11" s="50">
        <v>75.3</v>
      </c>
      <c r="N11" s="50">
        <v>78.336396706550332</v>
      </c>
      <c r="O11" s="56">
        <v>73.688036378839115</v>
      </c>
      <c r="P11" s="56">
        <v>75.42044075715998</v>
      </c>
      <c r="Q11" s="56">
        <v>75.811838909927957</v>
      </c>
      <c r="R11" s="276">
        <v>76.908362633518038</v>
      </c>
      <c r="S11" s="276">
        <v>76.2</v>
      </c>
      <c r="T11" s="276">
        <v>77.2</v>
      </c>
      <c r="U11" s="343">
        <v>77.765436738836641</v>
      </c>
      <c r="V11" s="452">
        <v>77.790000000000006</v>
      </c>
    </row>
    <row r="12" spans="2:24" ht="13.5" customHeight="1" thickBot="1">
      <c r="B12" s="114"/>
      <c r="C12" s="47"/>
      <c r="D12" s="47"/>
      <c r="E12" s="54"/>
      <c r="F12" s="54"/>
      <c r="G12" s="54"/>
      <c r="H12" s="54"/>
      <c r="I12" s="54"/>
      <c r="J12" s="259"/>
      <c r="K12" s="259"/>
      <c r="L12" s="259"/>
      <c r="M12" s="51"/>
      <c r="N12" s="51"/>
      <c r="O12" s="57"/>
      <c r="P12" s="57"/>
      <c r="Q12" s="57"/>
      <c r="R12" s="57"/>
      <c r="S12" s="57"/>
      <c r="T12" s="259"/>
      <c r="U12" s="259"/>
      <c r="V12" s="259"/>
    </row>
    <row r="13" spans="2:24" ht="15.75" customHeight="1">
      <c r="B13" s="543" t="s">
        <v>78</v>
      </c>
      <c r="C13" s="270"/>
      <c r="D13" s="270"/>
      <c r="E13" s="60"/>
      <c r="F13" s="60"/>
      <c r="G13" s="60"/>
      <c r="H13" s="60"/>
      <c r="I13" s="60"/>
      <c r="J13" s="129"/>
      <c r="K13" s="129"/>
      <c r="L13" s="344"/>
      <c r="M13" s="270"/>
      <c r="N13" s="270"/>
      <c r="O13" s="60"/>
      <c r="P13" s="60"/>
      <c r="Q13" s="60"/>
      <c r="R13" s="60"/>
      <c r="S13" s="60"/>
      <c r="T13" s="344"/>
      <c r="U13" s="344"/>
      <c r="V13" s="260"/>
    </row>
    <row r="14" spans="2:24" ht="15.75" customHeight="1">
      <c r="B14" s="372" t="s">
        <v>46</v>
      </c>
      <c r="C14" s="422">
        <v>53.9</v>
      </c>
      <c r="D14" s="422">
        <v>52.979673582534772</v>
      </c>
      <c r="E14" s="54">
        <v>56.41017800950533</v>
      </c>
      <c r="F14" s="55">
        <v>54.499816484818822</v>
      </c>
      <c r="G14" s="55">
        <v>55.586760128791205</v>
      </c>
      <c r="H14" s="93">
        <v>53.552178035387861</v>
      </c>
      <c r="I14" s="93">
        <v>56.1</v>
      </c>
      <c r="J14" s="93">
        <v>58</v>
      </c>
      <c r="K14" s="93">
        <v>55.730613592286851</v>
      </c>
      <c r="L14" s="450">
        <v>57.12</v>
      </c>
      <c r="M14" s="75">
        <v>85.5</v>
      </c>
      <c r="N14" s="75">
        <v>87.302690781963918</v>
      </c>
      <c r="O14" s="53">
        <v>86.648157236076599</v>
      </c>
      <c r="P14" s="53">
        <v>88.454058672946474</v>
      </c>
      <c r="Q14" s="53">
        <v>87.565282002743658</v>
      </c>
      <c r="R14" s="275">
        <v>84.844952149473642</v>
      </c>
      <c r="S14" s="93">
        <v>88.1</v>
      </c>
      <c r="T14" s="345">
        <v>89.5</v>
      </c>
      <c r="U14" s="345">
        <v>92.026340819633049</v>
      </c>
      <c r="V14" s="450">
        <v>90.36</v>
      </c>
    </row>
    <row r="15" spans="2:24" ht="15.75" customHeight="1">
      <c r="B15" s="274" t="s">
        <v>47</v>
      </c>
      <c r="C15" s="45">
        <v>34.200000000000003</v>
      </c>
      <c r="D15" s="45">
        <v>36.551047439034498</v>
      </c>
      <c r="E15" s="53">
        <v>38.541728252186438</v>
      </c>
      <c r="F15" s="55">
        <v>37.089715847571583</v>
      </c>
      <c r="G15" s="55">
        <v>37.691819300176277</v>
      </c>
      <c r="H15" s="93">
        <v>41.679974841963222</v>
      </c>
      <c r="I15" s="93">
        <v>35.5</v>
      </c>
      <c r="J15" s="93">
        <v>38.6</v>
      </c>
      <c r="K15" s="93">
        <v>40.761316989113176</v>
      </c>
      <c r="L15" s="451">
        <v>38.29</v>
      </c>
      <c r="M15" s="75">
        <v>78.5</v>
      </c>
      <c r="N15" s="75">
        <v>88.145425328067958</v>
      </c>
      <c r="O15" s="53">
        <v>80.331819351823867</v>
      </c>
      <c r="P15" s="53">
        <v>78.650673917028115</v>
      </c>
      <c r="Q15" s="53">
        <v>79.731828778576343</v>
      </c>
      <c r="R15" s="275">
        <v>79.302414982527552</v>
      </c>
      <c r="S15" s="93">
        <v>76.099999999999994</v>
      </c>
      <c r="T15" s="93">
        <v>81.3</v>
      </c>
      <c r="U15" s="93">
        <v>82.034583664306439</v>
      </c>
      <c r="V15" s="451">
        <v>82.71</v>
      </c>
    </row>
    <row r="16" spans="2:24" ht="15.75" customHeight="1">
      <c r="B16" s="274" t="s">
        <v>27</v>
      </c>
      <c r="C16" s="45">
        <v>34.4</v>
      </c>
      <c r="D16" s="45">
        <v>33.968094660179844</v>
      </c>
      <c r="E16" s="53">
        <v>31.937672503167192</v>
      </c>
      <c r="F16" s="55">
        <v>34.462648820844962</v>
      </c>
      <c r="G16" s="55">
        <v>32.272613325259115</v>
      </c>
      <c r="H16" s="93">
        <v>36.855502772191315</v>
      </c>
      <c r="I16" s="93">
        <v>35.5</v>
      </c>
      <c r="J16" s="93">
        <v>32.9</v>
      </c>
      <c r="K16" s="93">
        <v>35.819733218309196</v>
      </c>
      <c r="L16" s="451">
        <v>39.270000000000003</v>
      </c>
      <c r="M16" s="75">
        <v>76.599999999999994</v>
      </c>
      <c r="N16" s="75">
        <v>75.516358492222082</v>
      </c>
      <c r="O16" s="53">
        <v>74.888404410610022</v>
      </c>
      <c r="P16" s="53">
        <v>76.081497066238811</v>
      </c>
      <c r="Q16" s="53">
        <v>74.836210614949806</v>
      </c>
      <c r="R16" s="275">
        <v>77.460485229081272</v>
      </c>
      <c r="S16" s="93">
        <v>77.599999999999994</v>
      </c>
      <c r="T16" s="93">
        <v>74.3</v>
      </c>
      <c r="U16" s="93">
        <v>77.785339673760333</v>
      </c>
      <c r="V16" s="451">
        <v>81.34</v>
      </c>
    </row>
    <row r="17" spans="2:22" ht="15.75" customHeight="1">
      <c r="B17" s="274" t="s">
        <v>28</v>
      </c>
      <c r="C17" s="45">
        <v>29.6</v>
      </c>
      <c r="D17" s="45">
        <v>28.107316671642174</v>
      </c>
      <c r="E17" s="53">
        <v>29.723044793325883</v>
      </c>
      <c r="F17" s="55">
        <v>25.331903506006665</v>
      </c>
      <c r="G17" s="55">
        <v>27.812548563568907</v>
      </c>
      <c r="H17" s="93">
        <v>29.120568526833242</v>
      </c>
      <c r="I17" s="93">
        <v>26.7</v>
      </c>
      <c r="J17" s="93">
        <v>27.2</v>
      </c>
      <c r="K17" s="93">
        <v>26.557363354644881</v>
      </c>
      <c r="L17" s="451">
        <v>28.68</v>
      </c>
      <c r="M17" s="75">
        <v>68.599999999999994</v>
      </c>
      <c r="N17" s="75">
        <v>71.95133412273573</v>
      </c>
      <c r="O17" s="53">
        <v>70.753339483890414</v>
      </c>
      <c r="P17" s="53">
        <v>68.786011587866213</v>
      </c>
      <c r="Q17" s="53">
        <v>71.906242406853252</v>
      </c>
      <c r="R17" s="275">
        <v>71.544784822169717</v>
      </c>
      <c r="S17" s="93">
        <v>68.3</v>
      </c>
      <c r="T17" s="93">
        <v>68</v>
      </c>
      <c r="U17" s="93">
        <v>67.161898976089361</v>
      </c>
      <c r="V17" s="451">
        <v>73.02</v>
      </c>
    </row>
    <row r="18" spans="2:22" ht="15.75" customHeight="1" thickBot="1">
      <c r="B18" s="272" t="s">
        <v>29</v>
      </c>
      <c r="C18" s="49">
        <v>27.9</v>
      </c>
      <c r="D18" s="49">
        <v>28.442363453124791</v>
      </c>
      <c r="E18" s="56">
        <v>24.682929848726971</v>
      </c>
      <c r="F18" s="58">
        <v>27.393049694574682</v>
      </c>
      <c r="G18" s="58">
        <v>28.351114885633866</v>
      </c>
      <c r="H18" s="95">
        <v>29.837540534945106</v>
      </c>
      <c r="I18" s="95">
        <v>28.9</v>
      </c>
      <c r="J18" s="95">
        <v>30.4</v>
      </c>
      <c r="K18" s="95">
        <v>28.679615846523124</v>
      </c>
      <c r="L18" s="452">
        <v>27.38</v>
      </c>
      <c r="M18" s="94">
        <v>77.099999999999994</v>
      </c>
      <c r="N18" s="94">
        <v>80.957701077806576</v>
      </c>
      <c r="O18" s="56">
        <v>71.716864624751352</v>
      </c>
      <c r="P18" s="56">
        <v>78.129890353609525</v>
      </c>
      <c r="Q18" s="56">
        <v>78.137396992183838</v>
      </c>
      <c r="R18" s="276">
        <v>79.639022067885165</v>
      </c>
      <c r="S18" s="95">
        <v>76.599999999999994</v>
      </c>
      <c r="T18" s="95">
        <v>80.3</v>
      </c>
      <c r="U18" s="95">
        <v>78.326444340678918</v>
      </c>
      <c r="V18" s="452">
        <v>76.319999999999993</v>
      </c>
    </row>
    <row r="19" spans="2:22" ht="13.5" customHeight="1" thickBot="1">
      <c r="B19" s="114"/>
      <c r="C19" s="47"/>
      <c r="D19" s="47"/>
      <c r="E19" s="54"/>
      <c r="F19" s="54"/>
      <c r="G19" s="54"/>
      <c r="H19" s="54"/>
      <c r="I19" s="54"/>
      <c r="J19" s="259"/>
      <c r="K19" s="259"/>
      <c r="L19" s="259"/>
      <c r="M19" s="51"/>
      <c r="N19" s="51"/>
      <c r="O19" s="57"/>
      <c r="P19" s="57"/>
      <c r="Q19" s="57"/>
      <c r="R19" s="57"/>
      <c r="S19" s="57"/>
      <c r="T19" s="259"/>
      <c r="U19" s="259"/>
      <c r="V19" s="259"/>
    </row>
    <row r="20" spans="2:22" ht="15.75" customHeight="1">
      <c r="B20" s="543" t="s">
        <v>91</v>
      </c>
      <c r="C20" s="270"/>
      <c r="D20" s="270"/>
      <c r="E20" s="60"/>
      <c r="F20" s="60"/>
      <c r="G20" s="60"/>
      <c r="H20" s="60"/>
      <c r="I20" s="60"/>
      <c r="J20" s="129"/>
      <c r="K20" s="129"/>
      <c r="L20" s="344"/>
      <c r="M20" s="270"/>
      <c r="N20" s="270"/>
      <c r="O20" s="60"/>
      <c r="P20" s="60"/>
      <c r="Q20" s="60"/>
      <c r="R20" s="60"/>
      <c r="S20" s="60"/>
      <c r="T20" s="129"/>
      <c r="U20" s="129"/>
      <c r="V20" s="260"/>
    </row>
    <row r="21" spans="2:22" ht="15.75" customHeight="1">
      <c r="B21" s="287" t="s">
        <v>21</v>
      </c>
      <c r="C21" s="46">
        <v>20.9</v>
      </c>
      <c r="D21" s="46">
        <v>21.3</v>
      </c>
      <c r="E21" s="53">
        <v>23.879596174812466</v>
      </c>
      <c r="F21" s="53">
        <v>21.9579236283837</v>
      </c>
      <c r="G21" s="53">
        <v>23.32651494254668</v>
      </c>
      <c r="H21" s="275">
        <v>27.96107355984169</v>
      </c>
      <c r="I21" s="93">
        <v>24.943067009477421</v>
      </c>
      <c r="J21" s="93">
        <v>27.2</v>
      </c>
      <c r="K21" s="93">
        <v>23.265858583216101</v>
      </c>
      <c r="L21" s="450">
        <v>26.73</v>
      </c>
      <c r="M21" s="75">
        <v>63.3</v>
      </c>
      <c r="N21" s="75">
        <v>68.599999999999994</v>
      </c>
      <c r="O21" s="53">
        <v>71.263737470216597</v>
      </c>
      <c r="P21" s="53">
        <v>67.16419937087845</v>
      </c>
      <c r="Q21" s="53">
        <v>70.981014652728888</v>
      </c>
      <c r="R21" s="275">
        <v>69.09725712166663</v>
      </c>
      <c r="S21" s="275">
        <v>70</v>
      </c>
      <c r="T21" s="373">
        <v>67.099999999999994</v>
      </c>
      <c r="U21" s="222">
        <v>66.111635232040001</v>
      </c>
      <c r="V21" s="450">
        <v>69.41</v>
      </c>
    </row>
    <row r="22" spans="2:22" ht="15.75" customHeight="1">
      <c r="B22" s="274" t="s">
        <v>48</v>
      </c>
      <c r="C22" s="46">
        <v>49.9</v>
      </c>
      <c r="D22" s="46">
        <v>44.967326834623336</v>
      </c>
      <c r="E22" s="53">
        <v>48.140802076626407</v>
      </c>
      <c r="F22" s="53">
        <v>49.486961284138786</v>
      </c>
      <c r="G22" s="53">
        <v>43.49347207033987</v>
      </c>
      <c r="H22" s="275">
        <v>46.467460284724012</v>
      </c>
      <c r="I22" s="93">
        <v>52.4</v>
      </c>
      <c r="J22" s="93">
        <v>45.4</v>
      </c>
      <c r="K22" s="93">
        <v>46.990323004748127</v>
      </c>
      <c r="L22" s="451">
        <v>48.44</v>
      </c>
      <c r="M22" s="75">
        <v>85.1</v>
      </c>
      <c r="N22" s="75">
        <v>81.3</v>
      </c>
      <c r="O22" s="53">
        <v>80.899856355482171</v>
      </c>
      <c r="P22" s="53">
        <v>85.054433206880773</v>
      </c>
      <c r="Q22" s="53">
        <v>77.661343015490317</v>
      </c>
      <c r="R22" s="275">
        <v>81.338342886815909</v>
      </c>
      <c r="S22" s="275">
        <v>89.2</v>
      </c>
      <c r="T22" s="275">
        <v>83.3</v>
      </c>
      <c r="U22" s="222">
        <v>85.563420899375586</v>
      </c>
      <c r="V22" s="451">
        <v>87.35</v>
      </c>
    </row>
    <row r="23" spans="2:22" ht="15.75" customHeight="1">
      <c r="B23" s="274" t="s">
        <v>88</v>
      </c>
      <c r="C23" s="46">
        <v>43.7</v>
      </c>
      <c r="D23" s="46">
        <v>45.932344209711211</v>
      </c>
      <c r="E23" s="53">
        <v>45.1725648445898</v>
      </c>
      <c r="F23" s="53">
        <v>43.601806450734614</v>
      </c>
      <c r="G23" s="53">
        <v>47.965993359527793</v>
      </c>
      <c r="H23" s="275">
        <v>46.942621227894648</v>
      </c>
      <c r="I23" s="93">
        <v>44</v>
      </c>
      <c r="J23" s="93">
        <v>47.8</v>
      </c>
      <c r="K23" s="93">
        <v>48.494455266309934</v>
      </c>
      <c r="L23" s="451">
        <v>47.72</v>
      </c>
      <c r="M23" s="75">
        <v>81.2</v>
      </c>
      <c r="N23" s="75">
        <v>85.594618536178572</v>
      </c>
      <c r="O23" s="53">
        <v>81.526862288730342</v>
      </c>
      <c r="P23" s="53">
        <v>81.139971954840334</v>
      </c>
      <c r="Q23" s="53">
        <v>86.415841547785789</v>
      </c>
      <c r="R23" s="275">
        <v>82.518833225308953</v>
      </c>
      <c r="S23" s="275">
        <v>79.8</v>
      </c>
      <c r="T23" s="275">
        <v>84.7</v>
      </c>
      <c r="U23" s="222">
        <v>86.8834072489813</v>
      </c>
      <c r="V23" s="451">
        <v>86</v>
      </c>
    </row>
    <row r="24" spans="2:22" ht="15.75" customHeight="1" thickBot="1">
      <c r="B24" s="272" t="s">
        <v>138</v>
      </c>
      <c r="C24" s="50">
        <v>27.9</v>
      </c>
      <c r="D24" s="50">
        <v>29.2</v>
      </c>
      <c r="E24" s="56">
        <v>26.131380912323621</v>
      </c>
      <c r="F24" s="56">
        <v>28.358158615547229</v>
      </c>
      <c r="G24" s="56">
        <v>28.626197860653768</v>
      </c>
      <c r="H24" s="276">
        <v>30.363895477124338</v>
      </c>
      <c r="I24" s="95">
        <v>29.6</v>
      </c>
      <c r="J24" s="95">
        <v>30.9</v>
      </c>
      <c r="K24" s="95">
        <v>29.577408839249077</v>
      </c>
      <c r="L24" s="452">
        <v>29.59</v>
      </c>
      <c r="M24" s="94">
        <v>76.7</v>
      </c>
      <c r="N24" s="94">
        <v>82.1</v>
      </c>
      <c r="O24" s="56">
        <v>73.090112046382586</v>
      </c>
      <c r="P24" s="56">
        <v>79.502432217786918</v>
      </c>
      <c r="Q24" s="56">
        <v>77.041829054553588</v>
      </c>
      <c r="R24" s="276">
        <v>79.796952849944645</v>
      </c>
      <c r="S24" s="276">
        <v>76.599999999999994</v>
      </c>
      <c r="T24" s="276">
        <v>79.400000000000006</v>
      </c>
      <c r="U24" s="343">
        <v>79.011689952179609</v>
      </c>
      <c r="V24" s="452">
        <v>77.98</v>
      </c>
    </row>
    <row r="25" spans="2:22" ht="13.5" customHeight="1" thickBot="1">
      <c r="B25" s="114"/>
      <c r="C25" s="47"/>
      <c r="D25" s="47"/>
      <c r="E25" s="54"/>
      <c r="F25" s="54"/>
      <c r="G25" s="54"/>
      <c r="H25" s="54"/>
      <c r="I25" s="54"/>
      <c r="J25" s="259"/>
      <c r="K25" s="259"/>
      <c r="L25" s="259"/>
      <c r="M25" s="51"/>
      <c r="N25" s="51"/>
      <c r="O25" s="57"/>
      <c r="P25" s="57"/>
      <c r="Q25" s="57"/>
      <c r="R25" s="57"/>
      <c r="S25" s="57"/>
      <c r="T25" s="259"/>
      <c r="U25" s="259"/>
      <c r="V25" s="259"/>
    </row>
    <row r="26" spans="2:22" ht="15.75" customHeight="1">
      <c r="B26" s="543" t="s">
        <v>83</v>
      </c>
      <c r="C26" s="270"/>
      <c r="D26" s="270"/>
      <c r="E26" s="60"/>
      <c r="F26" s="60"/>
      <c r="G26" s="60"/>
      <c r="H26" s="60"/>
      <c r="I26" s="60"/>
      <c r="J26" s="129"/>
      <c r="K26" s="129"/>
      <c r="L26" s="344"/>
      <c r="M26" s="270"/>
      <c r="N26" s="270"/>
      <c r="O26" s="60"/>
      <c r="P26" s="60"/>
      <c r="Q26" s="60"/>
      <c r="R26" s="60"/>
      <c r="S26" s="60"/>
      <c r="T26" s="129"/>
      <c r="U26" s="129"/>
      <c r="V26" s="260"/>
    </row>
    <row r="27" spans="2:22" ht="15.75" customHeight="1">
      <c r="B27" s="274" t="s">
        <v>49</v>
      </c>
      <c r="C27" s="422">
        <v>38.799999999999997</v>
      </c>
      <c r="D27" s="45">
        <v>38.807063229915848</v>
      </c>
      <c r="E27" s="55">
        <v>38.098606959997895</v>
      </c>
      <c r="F27" s="55">
        <v>38.547352198247715</v>
      </c>
      <c r="G27" s="55">
        <v>39.332205894652652</v>
      </c>
      <c r="H27" s="93">
        <v>40.246189335026436</v>
      </c>
      <c r="I27" s="93">
        <v>40.1</v>
      </c>
      <c r="J27" s="93">
        <v>41.5</v>
      </c>
      <c r="K27" s="93">
        <v>41.169710752084299</v>
      </c>
      <c r="L27" s="450">
        <v>41.54</v>
      </c>
      <c r="M27" s="46">
        <v>80.3</v>
      </c>
      <c r="N27" s="46">
        <v>83.87648050955616</v>
      </c>
      <c r="O27" s="53">
        <v>79.184341812657266</v>
      </c>
      <c r="P27" s="53">
        <v>82.285377020590744</v>
      </c>
      <c r="Q27" s="53">
        <v>82.426112875279955</v>
      </c>
      <c r="R27" s="275">
        <v>81.679855372495126</v>
      </c>
      <c r="S27" s="275">
        <v>82.2</v>
      </c>
      <c r="T27" s="93">
        <v>83.9</v>
      </c>
      <c r="U27" s="93">
        <v>85.626490352040349</v>
      </c>
      <c r="V27" s="450">
        <v>84.23</v>
      </c>
    </row>
    <row r="28" spans="2:22" ht="15.75" customHeight="1" thickBot="1">
      <c r="B28" s="272" t="s">
        <v>50</v>
      </c>
      <c r="C28" s="50">
        <v>37.6</v>
      </c>
      <c r="D28" s="49">
        <v>37.418157567132901</v>
      </c>
      <c r="E28" s="58">
        <v>37.946108534102137</v>
      </c>
      <c r="F28" s="58">
        <v>37.641636632956981</v>
      </c>
      <c r="G28" s="58">
        <v>37.95470099606348</v>
      </c>
      <c r="H28" s="95">
        <v>40.471020212869547</v>
      </c>
      <c r="I28" s="95">
        <v>40.200000000000003</v>
      </c>
      <c r="J28" s="95">
        <v>38.1</v>
      </c>
      <c r="K28" s="95">
        <v>39.311041477783448</v>
      </c>
      <c r="L28" s="452">
        <v>39.35</v>
      </c>
      <c r="M28" s="50">
        <v>76.5</v>
      </c>
      <c r="N28" s="50">
        <v>77.601804228444081</v>
      </c>
      <c r="O28" s="56">
        <v>74.545449050834364</v>
      </c>
      <c r="P28" s="56">
        <v>75.016346036069493</v>
      </c>
      <c r="Q28" s="56">
        <v>74.718770644054302</v>
      </c>
      <c r="R28" s="276">
        <v>76.669652286141954</v>
      </c>
      <c r="S28" s="276">
        <v>74.8</v>
      </c>
      <c r="T28" s="95">
        <v>74.7</v>
      </c>
      <c r="U28" s="95">
        <v>75.008905833478138</v>
      </c>
      <c r="V28" s="452">
        <v>78.510000000000005</v>
      </c>
    </row>
    <row r="29" spans="2:22" ht="13" thickBot="1">
      <c r="K29" s="24"/>
      <c r="L29" s="259"/>
      <c r="U29" s="24"/>
      <c r="V29" s="259"/>
    </row>
    <row r="30" spans="2:22" ht="15.75" customHeight="1">
      <c r="B30" s="543" t="s">
        <v>110</v>
      </c>
      <c r="C30" s="270"/>
      <c r="D30" s="270"/>
      <c r="E30" s="60"/>
      <c r="F30" s="60"/>
      <c r="G30" s="60"/>
      <c r="H30" s="60"/>
      <c r="I30" s="60"/>
      <c r="J30" s="129"/>
      <c r="K30" s="129"/>
      <c r="L30" s="344"/>
      <c r="M30" s="270"/>
      <c r="N30" s="270"/>
      <c r="O30" s="60"/>
      <c r="P30" s="60"/>
      <c r="Q30" s="60"/>
      <c r="R30" s="60"/>
      <c r="S30" s="60"/>
      <c r="T30" s="129"/>
      <c r="U30" s="129"/>
      <c r="V30" s="260"/>
    </row>
    <row r="31" spans="2:22">
      <c r="B31" s="274" t="s">
        <v>111</v>
      </c>
      <c r="C31" s="422">
        <v>7.0064817215017898</v>
      </c>
      <c r="D31" s="45">
        <v>7.1709139980494889</v>
      </c>
      <c r="E31" s="55">
        <v>7.2018805764103035</v>
      </c>
      <c r="F31" s="55">
        <v>7.3700264138102058</v>
      </c>
      <c r="G31" s="55">
        <v>7.5679395392381501</v>
      </c>
      <c r="H31" s="93">
        <v>7.6956742504243634</v>
      </c>
      <c r="I31" s="93">
        <v>7.1027703590788072</v>
      </c>
      <c r="J31" s="93">
        <v>7.3688256214469474</v>
      </c>
      <c r="K31" s="93">
        <v>7.2073061122407198</v>
      </c>
      <c r="L31" s="450">
        <v>7.85</v>
      </c>
      <c r="M31" s="46">
        <v>10.333468565753211</v>
      </c>
      <c r="N31" s="46">
        <v>10.46973210083639</v>
      </c>
      <c r="O31" s="53">
        <v>9.8702174261802504</v>
      </c>
      <c r="P31" s="53">
        <v>10.782776560087896</v>
      </c>
      <c r="Q31" s="53">
        <v>11.184316425791287</v>
      </c>
      <c r="R31" s="275">
        <v>10.824636634741575</v>
      </c>
      <c r="S31" s="275">
        <v>11.015294262052096</v>
      </c>
      <c r="T31" s="93">
        <v>10.990409602479243</v>
      </c>
      <c r="U31" s="93">
        <v>11.124047790620573</v>
      </c>
      <c r="V31" s="450">
        <v>11</v>
      </c>
    </row>
    <row r="32" spans="2:22">
      <c r="B32" s="546" t="s">
        <v>55</v>
      </c>
      <c r="C32" s="46">
        <v>0.92920592554583925</v>
      </c>
      <c r="D32" s="45">
        <v>1.0388681283675196</v>
      </c>
      <c r="E32" s="55">
        <v>1.0580559603467632</v>
      </c>
      <c r="F32" s="55">
        <v>0.98524607082778348</v>
      </c>
      <c r="G32" s="55">
        <v>1.2928389077045495</v>
      </c>
      <c r="H32" s="93">
        <v>1.2013784959467886</v>
      </c>
      <c r="I32" s="93">
        <v>1.3445991758402427</v>
      </c>
      <c r="J32" s="93">
        <v>1.0701627696381482</v>
      </c>
      <c r="K32" s="93">
        <v>1.3690186774563466</v>
      </c>
      <c r="L32" s="451">
        <v>1.63</v>
      </c>
      <c r="M32" s="46">
        <v>2.2970016990240945</v>
      </c>
      <c r="N32" s="46">
        <v>2.6535499796610749</v>
      </c>
      <c r="O32" s="53">
        <v>2.6780095627598479</v>
      </c>
      <c r="P32" s="53">
        <v>2.8049928619231195</v>
      </c>
      <c r="Q32" s="53">
        <v>3.2549223226595525</v>
      </c>
      <c r="R32" s="275">
        <v>3.1017333428684948</v>
      </c>
      <c r="S32" s="275">
        <v>3.2692006752020362</v>
      </c>
      <c r="T32" s="93">
        <v>2.8537683090963726</v>
      </c>
      <c r="U32" s="93">
        <v>3.1341435396984578</v>
      </c>
      <c r="V32" s="451">
        <v>3.6</v>
      </c>
    </row>
    <row r="33" spans="2:22">
      <c r="B33" s="547" t="s">
        <v>57</v>
      </c>
      <c r="C33" s="437">
        <v>4.7795038557972482</v>
      </c>
      <c r="D33" s="438">
        <v>4.5897695834535908</v>
      </c>
      <c r="E33" s="439">
        <v>4.4719662005716332</v>
      </c>
      <c r="F33" s="439">
        <v>4.6348795208271261</v>
      </c>
      <c r="G33" s="439">
        <v>4.3096371666269873</v>
      </c>
      <c r="H33" s="440">
        <v>4.774044844934914</v>
      </c>
      <c r="I33" s="440">
        <v>4.7077972554742464</v>
      </c>
      <c r="J33" s="440">
        <v>4.9334269306108594</v>
      </c>
      <c r="K33" s="440">
        <v>4.8889460186663776</v>
      </c>
      <c r="L33" s="451">
        <v>4.5999999999999996</v>
      </c>
      <c r="M33" s="437">
        <v>12.261276936624325</v>
      </c>
      <c r="N33" s="437">
        <v>12.99682232664294</v>
      </c>
      <c r="O33" s="441">
        <v>11.628504727938164</v>
      </c>
      <c r="P33" s="441">
        <v>12.140770463220752</v>
      </c>
      <c r="Q33" s="441">
        <v>11.660863120254161</v>
      </c>
      <c r="R33" s="442">
        <v>11.904401004565949</v>
      </c>
      <c r="S33" s="442">
        <v>11.500316093697172</v>
      </c>
      <c r="T33" s="440">
        <v>12.257077650960506</v>
      </c>
      <c r="U33" s="440">
        <v>11.779785560587589</v>
      </c>
      <c r="V33" s="451">
        <v>11.4</v>
      </c>
    </row>
    <row r="34" spans="2:22">
      <c r="B34" s="547" t="s">
        <v>56</v>
      </c>
      <c r="C34" s="437">
        <v>6.834097076252533</v>
      </c>
      <c r="D34" s="438">
        <v>8.4048917579560527</v>
      </c>
      <c r="E34" s="439">
        <v>7.4801117420485275</v>
      </c>
      <c r="F34" s="439">
        <v>7.5928758581466766</v>
      </c>
      <c r="G34" s="439">
        <v>7.2697224504852507</v>
      </c>
      <c r="H34" s="440">
        <v>7.51627188893828</v>
      </c>
      <c r="I34" s="440">
        <v>7.7696903984239096</v>
      </c>
      <c r="J34" s="440">
        <v>7.9314405615039911</v>
      </c>
      <c r="K34" s="440">
        <v>7.2016795829040774</v>
      </c>
      <c r="L34" s="451">
        <v>7.14</v>
      </c>
      <c r="M34" s="437">
        <v>16.85005495143087</v>
      </c>
      <c r="N34" s="437">
        <v>19.16899409058037</v>
      </c>
      <c r="O34" s="441">
        <v>17.168290883635517</v>
      </c>
      <c r="P34" s="441">
        <v>17.105705970040326</v>
      </c>
      <c r="Q34" s="441">
        <v>17.193265602613852</v>
      </c>
      <c r="R34" s="442">
        <v>16.098005407751032</v>
      </c>
      <c r="S34" s="442">
        <v>17.3089806847217</v>
      </c>
      <c r="T34" s="440">
        <v>17.276664433983314</v>
      </c>
      <c r="U34" s="440">
        <v>16.578037662059391</v>
      </c>
      <c r="V34" s="451">
        <v>15.4</v>
      </c>
    </row>
    <row r="35" spans="2:22" ht="25.5" thickBot="1">
      <c r="B35" s="272" t="s">
        <v>112</v>
      </c>
      <c r="C35" s="50">
        <v>18.908425502460908</v>
      </c>
      <c r="D35" s="49">
        <v>17.167865575325312</v>
      </c>
      <c r="E35" s="58">
        <v>17.797049681429083</v>
      </c>
      <c r="F35" s="58">
        <v>17.645145988470237</v>
      </c>
      <c r="G35" s="58">
        <v>18.365095432920821</v>
      </c>
      <c r="H35" s="95">
        <v>18.941326726317456</v>
      </c>
      <c r="I35" s="95">
        <v>19.050655114059943</v>
      </c>
      <c r="J35" s="95">
        <v>19.230784568603454</v>
      </c>
      <c r="K35" s="95">
        <v>19.971711996730946</v>
      </c>
      <c r="L35" s="452">
        <v>19.7</v>
      </c>
      <c r="M35" s="50">
        <v>37.428129507861264</v>
      </c>
      <c r="N35" s="50">
        <v>36.621103077668216</v>
      </c>
      <c r="O35" s="56">
        <v>35.580756722508518</v>
      </c>
      <c r="P35" s="56">
        <v>37.55747336904949</v>
      </c>
      <c r="Q35" s="56">
        <v>36.788126609191387</v>
      </c>
      <c r="R35" s="276">
        <v>38.321135023485127</v>
      </c>
      <c r="S35" s="276">
        <v>36.916546194276044</v>
      </c>
      <c r="T35" s="95">
        <v>37.899283130184273</v>
      </c>
      <c r="U35" s="95">
        <v>39.976880222342544</v>
      </c>
      <c r="V35" s="452">
        <v>41.2</v>
      </c>
    </row>
    <row r="37" spans="2:22">
      <c r="B37" s="18"/>
    </row>
    <row r="38" spans="2:22" ht="13">
      <c r="G38" s="503"/>
      <c r="H38" s="503"/>
      <c r="I38" s="503"/>
      <c r="J38" s="503"/>
      <c r="K38" s="503"/>
      <c r="L38" s="503"/>
      <c r="M38" s="503"/>
      <c r="N38"/>
      <c r="P38" s="536"/>
      <c r="Q38" s="503"/>
      <c r="R38" s="503"/>
      <c r="S38" s="503"/>
      <c r="T38" s="503"/>
      <c r="U38" s="503"/>
    </row>
    <row r="39" spans="2:22">
      <c r="G39" s="503"/>
      <c r="H39" s="503"/>
      <c r="I39" s="503"/>
      <c r="J39" s="503"/>
      <c r="K39" s="503"/>
      <c r="L39" s="503"/>
      <c r="M39" s="503"/>
      <c r="N39"/>
      <c r="P39"/>
      <c r="Q39"/>
      <c r="R39" s="503"/>
      <c r="S39" s="503"/>
      <c r="T39" s="503"/>
      <c r="U39" s="503"/>
    </row>
    <row r="40" spans="2:22">
      <c r="G40" s="503"/>
      <c r="H40" s="503"/>
      <c r="I40" s="503"/>
      <c r="J40" s="503"/>
      <c r="K40" s="503"/>
      <c r="L40" s="503"/>
      <c r="M40" s="503"/>
      <c r="N40"/>
      <c r="P40" s="503"/>
      <c r="Q40" s="503"/>
      <c r="R40" s="503"/>
      <c r="S40" s="503"/>
      <c r="T40" s="503"/>
      <c r="U40" s="503"/>
    </row>
    <row r="41" spans="2:22">
      <c r="G41" s="503"/>
      <c r="H41" s="503"/>
      <c r="I41" s="503"/>
      <c r="J41" s="503"/>
      <c r="K41" s="503"/>
      <c r="L41" s="503"/>
      <c r="M41" s="503"/>
      <c r="N41"/>
      <c r="P41" s="503"/>
      <c r="Q41" s="503"/>
      <c r="R41" s="503"/>
      <c r="S41" s="503"/>
      <c r="T41" s="503"/>
      <c r="U41" s="503"/>
    </row>
    <row r="42" spans="2:22">
      <c r="G42" s="503"/>
      <c r="H42" s="503"/>
      <c r="I42" s="503"/>
      <c r="J42" s="503"/>
      <c r="K42" s="503"/>
      <c r="L42" s="503"/>
      <c r="M42" s="503"/>
      <c r="N42"/>
      <c r="P42" s="503"/>
      <c r="Q42" s="503"/>
      <c r="R42" s="503"/>
      <c r="S42" s="503"/>
      <c r="T42" s="503"/>
      <c r="U42" s="503"/>
    </row>
    <row r="43" spans="2:22">
      <c r="G43" s="503"/>
      <c r="H43" s="503"/>
      <c r="I43" s="503"/>
      <c r="J43" s="503"/>
      <c r="K43" s="503"/>
      <c r="L43" s="503"/>
      <c r="M43" s="503"/>
      <c r="N43"/>
      <c r="P43" s="503"/>
      <c r="Q43" s="503"/>
      <c r="R43" s="503"/>
      <c r="S43" s="503"/>
      <c r="T43" s="503"/>
      <c r="U43" s="503"/>
    </row>
    <row r="44" spans="2:22">
      <c r="P44" s="503"/>
      <c r="Q44" s="503"/>
      <c r="R44" s="503"/>
      <c r="S44" s="503"/>
      <c r="T44" s="503"/>
      <c r="U44" s="503"/>
    </row>
    <row r="45" spans="2:22">
      <c r="P45" s="503"/>
      <c r="Q45" s="503"/>
      <c r="R45" s="503"/>
      <c r="S45" s="503"/>
      <c r="T45" s="503"/>
      <c r="U45" s="503"/>
    </row>
    <row r="46" spans="2:22">
      <c r="P46" s="503"/>
      <c r="Q46" s="503"/>
      <c r="R46" s="503"/>
      <c r="S46" s="503"/>
      <c r="T46" s="503"/>
      <c r="U46" s="503"/>
    </row>
    <row r="47" spans="2:22">
      <c r="P47" s="503"/>
      <c r="Q47" s="503"/>
      <c r="R47" s="503"/>
      <c r="S47" s="503"/>
      <c r="T47" s="503"/>
      <c r="U47" s="503"/>
    </row>
    <row r="48" spans="2:22">
      <c r="P48" s="503"/>
      <c r="Q48" s="503"/>
      <c r="R48" s="503"/>
      <c r="S48" s="503"/>
      <c r="T48" s="503"/>
      <c r="U48" s="503"/>
    </row>
    <row r="49" spans="16:21" s="3" customFormat="1">
      <c r="P49" s="503"/>
      <c r="Q49" s="503"/>
      <c r="R49" s="503"/>
      <c r="S49" s="503"/>
      <c r="T49" s="503"/>
      <c r="U49" s="503"/>
    </row>
    <row r="50" spans="16:21" s="3" customFormat="1">
      <c r="P50" s="503"/>
      <c r="Q50" s="503"/>
      <c r="R50" s="503"/>
      <c r="S50" s="503"/>
      <c r="T50" s="503"/>
      <c r="U50" s="503"/>
    </row>
    <row r="51" spans="16:21" s="3" customFormat="1">
      <c r="P51" s="503"/>
      <c r="Q51" s="503"/>
      <c r="R51" s="503"/>
      <c r="S51" s="503"/>
      <c r="T51" s="503"/>
      <c r="U51" s="503"/>
    </row>
    <row r="52" spans="16:21" s="3" customFormat="1">
      <c r="P52" s="503"/>
      <c r="Q52" s="503"/>
      <c r="R52" s="503"/>
      <c r="S52" s="503"/>
      <c r="T52" s="503"/>
      <c r="U52" s="503"/>
    </row>
    <row r="53" spans="16:21" s="3" customFormat="1">
      <c r="P53" s="503"/>
      <c r="Q53" s="503"/>
      <c r="R53" s="503"/>
      <c r="S53" s="503"/>
      <c r="T53" s="503"/>
      <c r="U53" s="503"/>
    </row>
  </sheetData>
  <mergeCells count="3">
    <mergeCell ref="C4:L4"/>
    <mergeCell ref="M4:V4"/>
    <mergeCell ref="B2:V2"/>
  </mergeCells>
  <phoneticPr fontId="0" type="noConversion"/>
  <pageMargins left="0.39370078740157483" right="0.39370078740157483" top="0.98425196850393704" bottom="0.98425196850393704" header="0.51181102362204722" footer="0.51181102362204722"/>
  <pageSetup paperSize="9" scale="79" orientation="landscape" r:id="rId1"/>
  <headerFooter alignWithMargins="0">
    <oddHeader>&amp;L&amp;12&amp;UDeutsches Mobilitätspanel: Statistik 2010&amp;R&amp;12&amp;UInstitut für Verkehrswesen  - KIT</oddHeader>
    <oddFooter xml:space="preserve">&amp;R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B1:T27"/>
  <sheetViews>
    <sheetView showGridLines="0" zoomScaleNormal="100" workbookViewId="0">
      <selection activeCell="E30" sqref="E30"/>
    </sheetView>
  </sheetViews>
  <sheetFormatPr baseColWidth="10" defaultColWidth="11.453125" defaultRowHeight="12.5"/>
  <cols>
    <col min="1" max="1" width="1" style="21" customWidth="1"/>
    <col min="2" max="2" width="25.26953125" style="21" customWidth="1"/>
    <col min="3" max="3" width="8.81640625" style="21" bestFit="1" customWidth="1"/>
    <col min="4" max="11" width="6.7265625" style="21" customWidth="1"/>
    <col min="12" max="13" width="6.7265625" style="3" customWidth="1"/>
    <col min="14" max="18" width="6.7265625" style="21" customWidth="1"/>
    <col min="19" max="19" width="7.54296875" style="21" bestFit="1" customWidth="1"/>
    <col min="20" max="20" width="6.7265625" style="21" customWidth="1"/>
    <col min="21" max="16384" width="11.453125" style="21"/>
  </cols>
  <sheetData>
    <row r="1" spans="2:19" ht="5.25" customHeight="1" thickBot="1"/>
    <row r="2" spans="2:19" s="16" customFormat="1" ht="22.5" customHeight="1" thickBot="1">
      <c r="B2" s="698" t="s">
        <v>98</v>
      </c>
      <c r="C2" s="699"/>
      <c r="D2" s="699"/>
      <c r="E2" s="699"/>
      <c r="F2" s="699"/>
      <c r="G2" s="699"/>
      <c r="H2" s="699"/>
      <c r="I2" s="699"/>
      <c r="J2" s="699"/>
      <c r="K2" s="699"/>
      <c r="L2" s="699"/>
      <c r="M2" s="699"/>
      <c r="N2" s="699"/>
      <c r="O2" s="699"/>
      <c r="P2" s="699"/>
      <c r="Q2" s="699"/>
      <c r="R2" s="699"/>
      <c r="S2" s="700"/>
    </row>
    <row r="3" spans="2:19" ht="22.5" customHeight="1" thickBot="1">
      <c r="B3" s="20"/>
      <c r="C3" s="20"/>
      <c r="D3" s="20"/>
      <c r="E3" s="20"/>
      <c r="F3" s="20"/>
      <c r="G3" s="1"/>
      <c r="H3" s="1"/>
      <c r="I3" s="1"/>
      <c r="J3" s="1"/>
      <c r="K3" s="1"/>
      <c r="L3" s="1"/>
      <c r="M3" s="1"/>
    </row>
    <row r="4" spans="2:19" ht="30" customHeight="1" thickBot="1">
      <c r="B4" s="249" t="s">
        <v>90</v>
      </c>
      <c r="C4" s="35"/>
      <c r="D4" s="34" t="s">
        <v>107</v>
      </c>
      <c r="E4" s="34" t="s">
        <v>106</v>
      </c>
      <c r="F4" s="34" t="s">
        <v>105</v>
      </c>
      <c r="G4" s="34" t="s">
        <v>143</v>
      </c>
      <c r="H4" s="34" t="s">
        <v>144</v>
      </c>
      <c r="I4" s="34" t="s">
        <v>103</v>
      </c>
      <c r="J4" s="38" t="s">
        <v>145</v>
      </c>
      <c r="K4" s="38" t="s">
        <v>146</v>
      </c>
      <c r="L4" s="38" t="s">
        <v>147</v>
      </c>
      <c r="M4" s="36" t="s">
        <v>148</v>
      </c>
      <c r="N4" s="36" t="s">
        <v>149</v>
      </c>
      <c r="O4" s="38" t="s">
        <v>150</v>
      </c>
      <c r="P4" s="38" t="s">
        <v>104</v>
      </c>
      <c r="Q4" s="65" t="s">
        <v>151</v>
      </c>
      <c r="R4" s="371" t="s">
        <v>152</v>
      </c>
      <c r="S4" s="371" t="s">
        <v>153</v>
      </c>
    </row>
    <row r="5" spans="2:19" ht="13.5" customHeight="1" thickBot="1">
      <c r="C5" s="22"/>
      <c r="D5" s="22"/>
      <c r="E5" s="22"/>
      <c r="F5" s="22"/>
      <c r="G5" s="22"/>
      <c r="H5" s="22"/>
      <c r="I5" s="22"/>
      <c r="J5" s="22"/>
      <c r="K5" s="23"/>
      <c r="L5" s="23"/>
      <c r="M5" s="23"/>
      <c r="N5" s="23"/>
      <c r="O5" s="23"/>
    </row>
    <row r="6" spans="2:19" ht="30" customHeight="1" thickBot="1">
      <c r="B6" s="255" t="s">
        <v>58</v>
      </c>
      <c r="C6" s="99" t="s">
        <v>59</v>
      </c>
      <c r="D6" s="40">
        <v>82.2</v>
      </c>
      <c r="E6" s="40">
        <v>85</v>
      </c>
      <c r="F6" s="40" t="s">
        <v>14</v>
      </c>
      <c r="G6" s="40">
        <v>92.6</v>
      </c>
      <c r="H6" s="40">
        <v>91.4</v>
      </c>
      <c r="I6" s="40">
        <v>85.8</v>
      </c>
      <c r="J6" s="40">
        <v>92.1</v>
      </c>
      <c r="K6" s="100">
        <v>91.090665542589306</v>
      </c>
      <c r="L6" s="100">
        <v>91.143225288015344</v>
      </c>
      <c r="M6" s="100">
        <v>90.634908454917436</v>
      </c>
      <c r="N6" s="92">
        <v>91.296789958857815</v>
      </c>
      <c r="O6" s="92">
        <v>91.6</v>
      </c>
      <c r="P6" s="369">
        <v>89.7</v>
      </c>
      <c r="Q6" s="369">
        <v>91.5</v>
      </c>
      <c r="R6" s="369">
        <v>90.991876114399972</v>
      </c>
      <c r="S6" s="449">
        <v>91.98</v>
      </c>
    </row>
    <row r="7" spans="2:19" ht="13.5" customHeight="1" thickBot="1">
      <c r="B7" s="101"/>
      <c r="C7" s="102"/>
      <c r="D7" s="101"/>
      <c r="E7" s="101"/>
      <c r="F7" s="101"/>
      <c r="G7" s="101"/>
      <c r="H7" s="101"/>
      <c r="I7" s="101"/>
      <c r="J7" s="101"/>
      <c r="K7" s="103"/>
      <c r="L7" s="103"/>
      <c r="M7" s="103"/>
      <c r="N7" s="90"/>
      <c r="O7" s="90"/>
      <c r="P7" s="254"/>
      <c r="Q7" s="254"/>
      <c r="R7" s="254"/>
      <c r="S7" s="416"/>
    </row>
    <row r="8" spans="2:19" ht="30" customHeight="1" thickBot="1">
      <c r="B8" s="255" t="s">
        <v>100</v>
      </c>
      <c r="C8" s="99" t="s">
        <v>54</v>
      </c>
      <c r="D8" s="105">
        <v>3.04</v>
      </c>
      <c r="E8" s="105">
        <v>2.75</v>
      </c>
      <c r="F8" s="105">
        <v>3.13</v>
      </c>
      <c r="G8" s="105">
        <v>3.46</v>
      </c>
      <c r="H8" s="105">
        <v>3.49</v>
      </c>
      <c r="I8" s="105">
        <v>3.3</v>
      </c>
      <c r="J8" s="105">
        <v>3.57</v>
      </c>
      <c r="K8" s="106">
        <v>3.52</v>
      </c>
      <c r="L8" s="106">
        <v>3.4358629989670812</v>
      </c>
      <c r="M8" s="106">
        <v>3.4102969242830672</v>
      </c>
      <c r="N8" s="223">
        <v>3.3467746752387053</v>
      </c>
      <c r="O8" s="223">
        <v>3.4</v>
      </c>
      <c r="P8" s="278">
        <v>3.4</v>
      </c>
      <c r="Q8" s="278">
        <v>3.39</v>
      </c>
      <c r="R8" s="278">
        <v>3.3777262957591048</v>
      </c>
      <c r="S8" s="465">
        <v>3.41</v>
      </c>
    </row>
    <row r="9" spans="2:19" ht="13.5" customHeight="1" thickBot="1">
      <c r="B9" s="107"/>
      <c r="C9" s="97"/>
      <c r="D9" s="102"/>
      <c r="E9" s="102"/>
      <c r="F9" s="102"/>
      <c r="G9" s="102"/>
      <c r="H9" s="384"/>
      <c r="I9" s="384"/>
      <c r="J9" s="384"/>
      <c r="K9" s="90"/>
      <c r="L9" s="90"/>
      <c r="M9" s="90"/>
      <c r="N9" s="32"/>
      <c r="O9" s="32"/>
      <c r="P9" s="254"/>
      <c r="Q9" s="254"/>
      <c r="R9" s="254"/>
      <c r="S9" s="416"/>
    </row>
    <row r="10" spans="2:19" ht="30" customHeight="1" thickBot="1">
      <c r="B10" s="255" t="s">
        <v>102</v>
      </c>
      <c r="C10" s="99" t="s">
        <v>54</v>
      </c>
      <c r="D10" s="105">
        <v>3.7</v>
      </c>
      <c r="E10" s="105">
        <v>3.24</v>
      </c>
      <c r="F10" s="105" t="s">
        <v>14</v>
      </c>
      <c r="G10" s="105">
        <v>3.73</v>
      </c>
      <c r="H10" s="105">
        <v>3.82</v>
      </c>
      <c r="I10" s="105">
        <v>3.9</v>
      </c>
      <c r="J10" s="105">
        <v>3.8762214983713359</v>
      </c>
      <c r="K10" s="106">
        <v>3.86</v>
      </c>
      <c r="L10" s="106">
        <f>L8*(100/L6)</f>
        <v>3.769740414725999</v>
      </c>
      <c r="M10" s="106">
        <f t="shared" ref="M10:R10" si="0">M8/(M6/100)</f>
        <v>3.7626748704439605</v>
      </c>
      <c r="N10" s="67">
        <f t="shared" si="0"/>
        <v>3.6658185646471284</v>
      </c>
      <c r="O10" s="67">
        <f t="shared" si="0"/>
        <v>3.7117903930131004</v>
      </c>
      <c r="P10" s="106">
        <f t="shared" si="0"/>
        <v>3.79041248606466</v>
      </c>
      <c r="Q10" s="106">
        <f t="shared" si="0"/>
        <v>3.7049180327868854</v>
      </c>
      <c r="R10" s="106">
        <f t="shared" si="0"/>
        <v>3.712118531892278</v>
      </c>
      <c r="S10" s="466">
        <f>S8/(S6/100)</f>
        <v>3.7073276799304193</v>
      </c>
    </row>
    <row r="11" spans="2:19" ht="13.5" customHeight="1" thickBot="1">
      <c r="B11" s="318"/>
      <c r="C11" s="30"/>
      <c r="D11" s="108"/>
      <c r="E11" s="108"/>
      <c r="F11" s="108"/>
      <c r="G11" s="108"/>
      <c r="H11" s="108"/>
      <c r="I11" s="108"/>
      <c r="J11" s="108"/>
      <c r="K11" s="109"/>
      <c r="L11" s="109"/>
      <c r="M11" s="109"/>
      <c r="N11" s="32"/>
      <c r="O11" s="32"/>
      <c r="P11" s="416"/>
      <c r="Q11" s="416"/>
      <c r="R11" s="416"/>
      <c r="S11" s="416"/>
    </row>
    <row r="12" spans="2:19" ht="15.75" customHeight="1" thickBot="1">
      <c r="B12" s="98" t="s">
        <v>68</v>
      </c>
      <c r="C12" s="99" t="s">
        <v>60</v>
      </c>
      <c r="D12" s="99" t="s">
        <v>14</v>
      </c>
      <c r="E12" s="99" t="s">
        <v>14</v>
      </c>
      <c r="F12" s="99" t="s">
        <v>14</v>
      </c>
      <c r="G12" s="99">
        <v>0.46100000000000002</v>
      </c>
      <c r="H12" s="99">
        <v>0.51200000000000001</v>
      </c>
      <c r="I12" s="99">
        <v>0.51600000000000001</v>
      </c>
      <c r="J12" s="99">
        <v>0.51400000000000001</v>
      </c>
      <c r="K12" s="99">
        <v>0.51700000000000002</v>
      </c>
      <c r="L12" s="99">
        <v>0.52300000000000002</v>
      </c>
      <c r="M12" s="501">
        <f>528.211/1000</f>
        <v>0.52821099999999999</v>
      </c>
      <c r="N12" s="224">
        <f>(533.263/1000)</f>
        <v>0.53326300000000004</v>
      </c>
      <c r="O12" s="224">
        <v>0.49199999999999999</v>
      </c>
      <c r="P12" s="374">
        <v>0.56000000000000005</v>
      </c>
      <c r="Q12" s="389">
        <v>0.50046800000000002</v>
      </c>
      <c r="R12" s="502">
        <f>505.9364831
/1000</f>
        <v>0.50593648309999995</v>
      </c>
      <c r="S12" s="382">
        <f>507.7885976/1000</f>
        <v>0.50778859760000006</v>
      </c>
    </row>
    <row r="13" spans="2:19" ht="13.5" customHeight="1" thickBot="1">
      <c r="B13" s="101"/>
      <c r="C13" s="102"/>
      <c r="D13" s="101"/>
      <c r="E13" s="101"/>
      <c r="F13" s="101"/>
      <c r="G13" s="101"/>
      <c r="H13" s="101"/>
      <c r="I13" s="101"/>
      <c r="J13" s="108"/>
      <c r="K13" s="103"/>
      <c r="L13" s="103"/>
      <c r="M13" s="103"/>
      <c r="N13" s="32"/>
      <c r="O13" s="32"/>
      <c r="P13" s="254"/>
      <c r="Q13" s="254"/>
      <c r="R13" s="254"/>
      <c r="S13" s="416"/>
    </row>
    <row r="14" spans="2:19" ht="15.75" customHeight="1" thickBot="1">
      <c r="B14" s="98" t="s">
        <v>134</v>
      </c>
      <c r="C14" s="99" t="s">
        <v>61</v>
      </c>
      <c r="D14" s="110">
        <v>0.05</v>
      </c>
      <c r="E14" s="110">
        <v>4.2361111111111106E-2</v>
      </c>
      <c r="F14" s="99" t="s">
        <v>14</v>
      </c>
      <c r="G14" s="110">
        <v>5.6250000000000001E-2</v>
      </c>
      <c r="H14" s="110">
        <v>5.486111111111111E-2</v>
      </c>
      <c r="I14" s="110">
        <v>5.5555555555555552E-2</v>
      </c>
      <c r="J14" s="110">
        <v>5.6944444444444443E-2</v>
      </c>
      <c r="K14" s="111">
        <v>5.4166666666666669E-2</v>
      </c>
      <c r="L14" s="111">
        <v>5.5555555555555552E-2</v>
      </c>
      <c r="M14" s="111">
        <v>5.5555555555555552E-2</v>
      </c>
      <c r="N14" s="225">
        <v>5.5555555555555552E-2</v>
      </c>
      <c r="O14" s="225">
        <v>5.5555555555555552E-2</v>
      </c>
      <c r="P14" s="375">
        <v>5.486111111111111E-2</v>
      </c>
      <c r="Q14" s="375">
        <v>5.6250000000000001E-2</v>
      </c>
      <c r="R14" s="375">
        <v>5.7638888888888885E-2</v>
      </c>
      <c r="S14" s="375">
        <v>5.7638888888888885E-2</v>
      </c>
    </row>
    <row r="15" spans="2:19" ht="13.5" customHeight="1" thickBot="1">
      <c r="B15" s="107"/>
      <c r="C15" s="291"/>
      <c r="D15" s="291"/>
      <c r="E15" s="291"/>
      <c r="F15" s="291"/>
      <c r="G15" s="291"/>
      <c r="H15" s="384"/>
      <c r="I15" s="384"/>
      <c r="J15" s="384"/>
      <c r="K15" s="90"/>
      <c r="L15" s="90"/>
      <c r="M15" s="90"/>
      <c r="N15" s="90"/>
      <c r="O15" s="90"/>
      <c r="P15" s="254"/>
      <c r="Q15" s="254"/>
      <c r="R15" s="254"/>
      <c r="S15" s="416"/>
    </row>
    <row r="16" spans="2:19" ht="30" customHeight="1" thickBot="1">
      <c r="B16" s="255" t="s">
        <v>101</v>
      </c>
      <c r="C16" s="99" t="s">
        <v>62</v>
      </c>
      <c r="D16" s="99">
        <v>30.5</v>
      </c>
      <c r="E16" s="99">
        <v>26.9</v>
      </c>
      <c r="F16" s="99">
        <v>33.799999999999997</v>
      </c>
      <c r="G16" s="99">
        <v>39.6</v>
      </c>
      <c r="H16" s="99">
        <v>38.5</v>
      </c>
      <c r="I16" s="99">
        <v>36.9</v>
      </c>
      <c r="J16" s="99">
        <v>38.4</v>
      </c>
      <c r="K16" s="113">
        <v>38.1</v>
      </c>
      <c r="L16" s="100">
        <v>38.288576322450453</v>
      </c>
      <c r="M16" s="100">
        <v>38.938633066484385</v>
      </c>
      <c r="N16" s="92">
        <v>40.31042672869598</v>
      </c>
      <c r="O16" s="92">
        <v>40.1</v>
      </c>
      <c r="P16" s="282">
        <v>39.1</v>
      </c>
      <c r="Q16" s="282">
        <v>40.5</v>
      </c>
      <c r="R16" s="282">
        <v>40.638662387998345</v>
      </c>
      <c r="S16" s="449">
        <v>40.909999999999997</v>
      </c>
    </row>
    <row r="17" spans="2:20" ht="13.5" customHeight="1" thickBot="1">
      <c r="B17" s="318"/>
      <c r="C17" s="30"/>
      <c r="D17" s="108"/>
      <c r="E17" s="108"/>
      <c r="F17" s="108"/>
      <c r="G17" s="108"/>
      <c r="H17" s="108"/>
      <c r="I17" s="108"/>
      <c r="J17" s="108"/>
      <c r="K17" s="109"/>
      <c r="L17" s="109"/>
      <c r="M17" s="109"/>
      <c r="N17" s="32"/>
      <c r="O17" s="32"/>
      <c r="P17" s="254"/>
      <c r="Q17" s="254"/>
      <c r="R17" s="254"/>
      <c r="S17" s="416"/>
    </row>
    <row r="18" spans="2:20" ht="30" customHeight="1" thickBot="1">
      <c r="B18" s="255" t="s">
        <v>109</v>
      </c>
      <c r="C18" s="99" t="s">
        <v>62</v>
      </c>
      <c r="D18" s="40">
        <v>37.104622871046224</v>
      </c>
      <c r="E18" s="40">
        <v>31.647058823529409</v>
      </c>
      <c r="F18" s="40" t="s">
        <v>14</v>
      </c>
      <c r="G18" s="40">
        <v>42.8</v>
      </c>
      <c r="H18" s="40">
        <v>42.122538293216628</v>
      </c>
      <c r="I18" s="40">
        <v>43.1</v>
      </c>
      <c r="J18" s="40">
        <v>41.693811074918571</v>
      </c>
      <c r="K18" s="40">
        <v>41.8</v>
      </c>
      <c r="L18" s="40">
        <f t="shared" ref="L18:R18" si="1">L16*(100/L6)</f>
        <v>42.009240074023488</v>
      </c>
      <c r="M18" s="40">
        <f t="shared" si="1"/>
        <v>42.962070277648913</v>
      </c>
      <c r="N18" s="39">
        <f t="shared" si="1"/>
        <v>44.153169839664194</v>
      </c>
      <c r="O18" s="39">
        <f t="shared" si="1"/>
        <v>43.777292576419221</v>
      </c>
      <c r="P18" s="40">
        <f t="shared" si="1"/>
        <v>43.589743589743591</v>
      </c>
      <c r="Q18" s="40">
        <f t="shared" si="1"/>
        <v>44.262295081967217</v>
      </c>
      <c r="R18" s="40">
        <f t="shared" si="1"/>
        <v>44.661857874987867</v>
      </c>
      <c r="S18" s="467">
        <f>S16*(100/S6)</f>
        <v>44.477060230484881</v>
      </c>
    </row>
    <row r="19" spans="2:20" ht="13.5" customHeight="1" thickBot="1">
      <c r="B19" s="318"/>
      <c r="C19" s="30"/>
      <c r="D19" s="108"/>
      <c r="E19" s="108"/>
      <c r="F19" s="108"/>
      <c r="G19" s="108"/>
      <c r="H19" s="108"/>
      <c r="I19" s="108"/>
      <c r="J19" s="108"/>
      <c r="K19" s="109"/>
      <c r="L19" s="109"/>
      <c r="M19" s="109"/>
      <c r="N19" s="32"/>
      <c r="O19" s="32"/>
      <c r="P19" s="254"/>
      <c r="Q19" s="254"/>
      <c r="R19" s="254"/>
      <c r="S19" s="416"/>
    </row>
    <row r="20" spans="2:20" ht="30" customHeight="1" thickBot="1">
      <c r="B20" s="255" t="s">
        <v>63</v>
      </c>
      <c r="C20" s="99" t="s">
        <v>62</v>
      </c>
      <c r="D20" s="40">
        <v>10</v>
      </c>
      <c r="E20" s="40">
        <v>9.8000000000000007</v>
      </c>
      <c r="F20" s="40">
        <v>10.8</v>
      </c>
      <c r="G20" s="40">
        <v>11.5</v>
      </c>
      <c r="H20" s="40">
        <v>11</v>
      </c>
      <c r="I20" s="40">
        <v>11.2</v>
      </c>
      <c r="J20" s="40">
        <v>10.756302521008404</v>
      </c>
      <c r="K20" s="100">
        <v>10.8</v>
      </c>
      <c r="L20" s="100">
        <f>L16/L8</f>
        <v>11.143801814554624</v>
      </c>
      <c r="M20" s="100">
        <f>M16/M8</f>
        <v>11.417959764506517</v>
      </c>
      <c r="N20" s="43">
        <f>N16/N8</f>
        <v>12.044559505883342</v>
      </c>
      <c r="O20" s="43">
        <f t="shared" ref="O20:R20" si="2">O16/O8</f>
        <v>11.794117647058824</v>
      </c>
      <c r="P20" s="43">
        <f t="shared" si="2"/>
        <v>11.5</v>
      </c>
      <c r="Q20" s="43">
        <f t="shared" si="2"/>
        <v>11.946902654867257</v>
      </c>
      <c r="R20" s="43">
        <f t="shared" si="2"/>
        <v>12.031366318526787</v>
      </c>
      <c r="S20" s="468">
        <f t="shared" ref="S20" si="3">S16/S8</f>
        <v>11.997067448680351</v>
      </c>
      <c r="T20" s="222"/>
    </row>
    <row r="21" spans="2:20">
      <c r="B21" s="2"/>
      <c r="C21" s="6"/>
      <c r="D21" s="22"/>
      <c r="E21" s="22"/>
      <c r="F21" s="22"/>
      <c r="G21" s="22"/>
      <c r="H21" s="22"/>
      <c r="I21" s="22"/>
      <c r="J21" s="22"/>
      <c r="K21" s="22"/>
      <c r="L21" s="14"/>
      <c r="M21" s="14"/>
    </row>
    <row r="23" spans="2:20">
      <c r="K23" s="503"/>
      <c r="L23" s="503"/>
      <c r="M23" s="503"/>
      <c r="N23" s="503"/>
    </row>
    <row r="24" spans="2:20">
      <c r="K24" s="503"/>
      <c r="L24" s="503"/>
      <c r="M24" s="503"/>
      <c r="N24" s="503"/>
    </row>
    <row r="25" spans="2:20">
      <c r="B25" s="96"/>
    </row>
    <row r="26" spans="2:20">
      <c r="B26" s="96"/>
      <c r="K26" s="222"/>
    </row>
    <row r="27" spans="2:20">
      <c r="P27" s="503"/>
    </row>
  </sheetData>
  <mergeCells count="1">
    <mergeCell ref="B2:S2"/>
  </mergeCells>
  <phoneticPr fontId="0" type="noConversion"/>
  <pageMargins left="0.39370078740157483" right="0.39370078740157483" top="0.98425196850393704" bottom="0.98425196850393704" header="0.51181102362204722" footer="0.51181102362204722"/>
  <pageSetup paperSize="9" scale="96" orientation="landscape" r:id="rId1"/>
  <headerFooter alignWithMargins="0">
    <oddHeader>&amp;L&amp;12&amp;UDeutsches Mobilitätspanel: Statistik 2010&amp;R&amp;12&amp;UInstitut für Verkehrswesen  - KIT</oddHeader>
    <oddFooter>&amp;R&amp;D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zoomScale="85" zoomScaleNormal="85" workbookViewId="0">
      <selection activeCell="D36" sqref="D36"/>
    </sheetView>
  </sheetViews>
  <sheetFormatPr baseColWidth="10" defaultRowHeight="12.5"/>
  <cols>
    <col min="1" max="1" width="8.81640625" customWidth="1"/>
    <col min="3" max="3" width="69" bestFit="1" customWidth="1"/>
  </cols>
  <sheetData>
    <row r="1" spans="1:13" ht="20.149999999999999" customHeight="1">
      <c r="A1" s="707" t="s">
        <v>159</v>
      </c>
      <c r="B1" s="708"/>
      <c r="C1" s="708"/>
      <c r="D1" s="708"/>
      <c r="E1" s="708"/>
      <c r="F1" s="708"/>
      <c r="G1" s="708"/>
      <c r="H1" s="708"/>
      <c r="I1" s="708"/>
      <c r="J1" s="708"/>
      <c r="K1" s="708"/>
      <c r="L1" s="708"/>
      <c r="M1" s="709"/>
    </row>
    <row r="2" spans="1:13" ht="20.149999999999999" customHeight="1">
      <c r="A2" s="710"/>
      <c r="B2" s="711"/>
      <c r="C2" s="712"/>
      <c r="D2" s="713" t="s">
        <v>188</v>
      </c>
      <c r="E2" s="714"/>
      <c r="F2" s="714"/>
      <c r="G2" s="714"/>
      <c r="H2" s="714"/>
      <c r="I2" s="714"/>
      <c r="J2" s="714"/>
      <c r="K2" s="714"/>
      <c r="L2" s="714"/>
      <c r="M2" s="715"/>
    </row>
    <row r="3" spans="1:13" ht="20.149999999999999" customHeight="1" thickBot="1">
      <c r="A3" s="552"/>
      <c r="B3" s="553"/>
      <c r="C3" s="554"/>
      <c r="D3" s="555">
        <v>2003</v>
      </c>
      <c r="E3" s="555">
        <v>2004</v>
      </c>
      <c r="F3" s="555">
        <v>2005</v>
      </c>
      <c r="G3" s="556">
        <v>2006</v>
      </c>
      <c r="H3" s="556">
        <v>2007</v>
      </c>
      <c r="I3" s="556">
        <v>2008</v>
      </c>
      <c r="J3" s="555">
        <v>2009</v>
      </c>
      <c r="K3" s="557">
        <v>2010</v>
      </c>
      <c r="L3" s="558">
        <v>2011</v>
      </c>
      <c r="M3" s="559">
        <v>2012</v>
      </c>
    </row>
    <row r="4" spans="1:13" ht="20.149999999999999" customHeight="1">
      <c r="A4" s="716" t="s">
        <v>160</v>
      </c>
      <c r="B4" s="719" t="s">
        <v>161</v>
      </c>
      <c r="C4" s="560" t="s">
        <v>162</v>
      </c>
      <c r="D4" s="561">
        <v>39720951</v>
      </c>
      <c r="E4" s="561">
        <v>40017482</v>
      </c>
      <c r="F4" s="561">
        <v>40179477</v>
      </c>
      <c r="G4" s="562">
        <v>40659500</v>
      </c>
      <c r="H4" s="563">
        <v>41019700</v>
      </c>
      <c r="I4" s="564">
        <v>41183594</v>
      </c>
      <c r="J4" s="561">
        <v>41321171</v>
      </c>
      <c r="K4" s="562">
        <v>41737627</v>
      </c>
      <c r="L4" s="565">
        <v>42301563</v>
      </c>
      <c r="M4" s="566">
        <v>42927647</v>
      </c>
    </row>
    <row r="5" spans="1:13" ht="20.149999999999999" customHeight="1">
      <c r="A5" s="717"/>
      <c r="B5" s="720"/>
      <c r="C5" s="567" t="s">
        <v>163</v>
      </c>
      <c r="D5" s="568">
        <v>32935843</v>
      </c>
      <c r="E5" s="568">
        <v>32621688</v>
      </c>
      <c r="F5" s="568">
        <v>32104806</v>
      </c>
      <c r="G5" s="569">
        <v>31686410</v>
      </c>
      <c r="H5" s="570">
        <v>31352364</v>
      </c>
      <c r="I5" s="571">
        <v>30905204</v>
      </c>
      <c r="J5" s="568">
        <v>30639015</v>
      </c>
      <c r="K5" s="569">
        <v>30449617</v>
      </c>
      <c r="L5" s="568">
        <v>30487578</v>
      </c>
      <c r="M5" s="572">
        <v>30452019</v>
      </c>
    </row>
    <row r="6" spans="1:13" ht="20.149999999999999" customHeight="1">
      <c r="A6" s="717"/>
      <c r="B6" s="721"/>
      <c r="C6" s="567" t="s">
        <v>164</v>
      </c>
      <c r="D6" s="568">
        <v>6767455</v>
      </c>
      <c r="E6" s="568">
        <v>7371687</v>
      </c>
      <c r="F6" s="568">
        <v>8032735</v>
      </c>
      <c r="G6" s="569">
        <v>8902237</v>
      </c>
      <c r="H6" s="570">
        <v>9530311</v>
      </c>
      <c r="I6" s="571">
        <v>10045903</v>
      </c>
      <c r="J6" s="568">
        <v>10290288</v>
      </c>
      <c r="K6" s="569">
        <v>10817769</v>
      </c>
      <c r="L6" s="568">
        <v>11266644</v>
      </c>
      <c r="M6" s="572">
        <v>11891375</v>
      </c>
    </row>
    <row r="7" spans="1:13" ht="20.149999999999999" customHeight="1" thickBot="1">
      <c r="A7" s="717"/>
      <c r="B7" s="722"/>
      <c r="C7" s="573" t="s">
        <v>165</v>
      </c>
      <c r="D7" s="574">
        <v>17653</v>
      </c>
      <c r="E7" s="574">
        <v>24107</v>
      </c>
      <c r="F7" s="574">
        <v>41936</v>
      </c>
      <c r="G7" s="575">
        <v>70853</v>
      </c>
      <c r="H7" s="576">
        <v>137025</v>
      </c>
      <c r="I7" s="577">
        <v>232487</v>
      </c>
      <c r="J7" s="574">
        <v>391868</v>
      </c>
      <c r="K7" s="575">
        <v>470241</v>
      </c>
      <c r="L7" s="578">
        <v>547341</v>
      </c>
      <c r="M7" s="566">
        <v>584253</v>
      </c>
    </row>
    <row r="8" spans="1:13" ht="20.149999999999999" customHeight="1">
      <c r="A8" s="717"/>
      <c r="B8" s="723" t="s">
        <v>166</v>
      </c>
      <c r="C8" s="579" t="str">
        <f>'[1]0-Kategorien'!B9</f>
        <v>Bis einschließlich 3 Jahre</v>
      </c>
      <c r="D8" s="580">
        <v>22.1</v>
      </c>
      <c r="E8" s="580">
        <v>21.6</v>
      </c>
      <c r="F8" s="580">
        <v>21.2</v>
      </c>
      <c r="G8" s="581">
        <v>21.1</v>
      </c>
      <c r="H8" s="582">
        <v>21.4</v>
      </c>
      <c r="I8" s="583">
        <v>21.8</v>
      </c>
      <c r="J8" s="580">
        <v>21.039820014644398</v>
      </c>
      <c r="K8" s="581">
        <v>22.256409877898108</v>
      </c>
      <c r="L8" s="584">
        <v>21.553566516730932</v>
      </c>
      <c r="M8" s="585">
        <v>21.4</v>
      </c>
    </row>
    <row r="9" spans="1:13" ht="20.149999999999999" customHeight="1">
      <c r="A9" s="717"/>
      <c r="B9" s="724"/>
      <c r="C9" s="586" t="str">
        <f>'[1]0-Kategorien'!B10</f>
        <v>4 - 6 Jahre</v>
      </c>
      <c r="D9" s="587">
        <v>23.1</v>
      </c>
      <c r="E9" s="587">
        <v>22.3</v>
      </c>
      <c r="F9" s="587">
        <v>21.1</v>
      </c>
      <c r="G9" s="588">
        <v>19.7</v>
      </c>
      <c r="H9" s="589">
        <v>19.100000000000001</v>
      </c>
      <c r="I9" s="590">
        <v>19.8</v>
      </c>
      <c r="J9" s="587">
        <v>19.686402972780296</v>
      </c>
      <c r="K9" s="588">
        <v>20.326636469643283</v>
      </c>
      <c r="L9" s="587">
        <v>19.95174561955621</v>
      </c>
      <c r="M9" s="591">
        <v>19.3</v>
      </c>
    </row>
    <row r="10" spans="1:13" ht="20.149999999999999" customHeight="1">
      <c r="A10" s="717"/>
      <c r="B10" s="724"/>
      <c r="C10" s="586" t="str">
        <f>'[1]0-Kategorien'!B11</f>
        <v xml:space="preserve">7 - 9 Jahre </v>
      </c>
      <c r="D10" s="587">
        <v>19.5</v>
      </c>
      <c r="E10" s="587">
        <v>20</v>
      </c>
      <c r="F10" s="587">
        <v>20.399999999999999</v>
      </c>
      <c r="G10" s="588">
        <v>20.5</v>
      </c>
      <c r="H10" s="589">
        <v>19.600000000000001</v>
      </c>
      <c r="I10" s="590">
        <v>19.5</v>
      </c>
      <c r="J10" s="587">
        <v>18.167084836541697</v>
      </c>
      <c r="K10" s="588">
        <v>17.982382303154051</v>
      </c>
      <c r="L10" s="587">
        <v>17.76281770133107</v>
      </c>
      <c r="M10" s="591">
        <v>17.8</v>
      </c>
    </row>
    <row r="11" spans="1:13" ht="20.149999999999999" customHeight="1" thickBot="1">
      <c r="A11" s="717"/>
      <c r="B11" s="725"/>
      <c r="C11" s="592" t="str">
        <f>'[1]0-Kategorien'!B12</f>
        <v>10 Jahre und älter</v>
      </c>
      <c r="D11" s="593">
        <v>35.4</v>
      </c>
      <c r="E11" s="593">
        <v>36.1</v>
      </c>
      <c r="F11" s="593">
        <v>37.299999999999997</v>
      </c>
      <c r="G11" s="594">
        <v>38.700000000000003</v>
      </c>
      <c r="H11" s="595">
        <v>40</v>
      </c>
      <c r="I11" s="596">
        <v>38.9</v>
      </c>
      <c r="J11" s="593">
        <v>41.106692176033611</v>
      </c>
      <c r="K11" s="594">
        <v>39.434571349304562</v>
      </c>
      <c r="L11" s="593">
        <v>40.731870162381789</v>
      </c>
      <c r="M11" s="597">
        <v>41.6</v>
      </c>
    </row>
    <row r="12" spans="1:13" ht="20.149999999999999" customHeight="1">
      <c r="A12" s="717"/>
      <c r="B12" s="726" t="s">
        <v>167</v>
      </c>
      <c r="C12" s="598" t="str">
        <f>CONCATENATE('[1]0-Kategorien'!A9," cm³")</f>
        <v>Bis 1399 cm³</v>
      </c>
      <c r="D12" s="584">
        <v>29.8</v>
      </c>
      <c r="E12" s="584">
        <v>29.6</v>
      </c>
      <c r="F12" s="584">
        <v>29.5</v>
      </c>
      <c r="G12" s="599">
        <v>29.2</v>
      </c>
      <c r="H12" s="600">
        <v>29.2</v>
      </c>
      <c r="I12" s="601">
        <v>29.9</v>
      </c>
      <c r="J12" s="584">
        <v>30.284109981271257</v>
      </c>
      <c r="K12" s="602">
        <v>31.175858076274686</v>
      </c>
      <c r="L12" s="603">
        <v>31.712402492767033</v>
      </c>
      <c r="M12" s="604">
        <v>32.299999999999997</v>
      </c>
    </row>
    <row r="13" spans="1:13" ht="20.149999999999999" customHeight="1">
      <c r="A13" s="717"/>
      <c r="B13" s="724"/>
      <c r="C13" s="598" t="str">
        <f>CONCATENATE('[1]0-Kategorien'!A10," cm³")</f>
        <v>1400 - 1599 cm³</v>
      </c>
      <c r="D13" s="587">
        <v>20.3</v>
      </c>
      <c r="E13" s="587">
        <v>20.100000000000001</v>
      </c>
      <c r="F13" s="587">
        <v>19.899999999999999</v>
      </c>
      <c r="G13" s="588">
        <v>19.8</v>
      </c>
      <c r="H13" s="589">
        <v>19.8</v>
      </c>
      <c r="I13" s="590">
        <v>19.899999999999999</v>
      </c>
      <c r="J13" s="587">
        <v>19.806505527619873</v>
      </c>
      <c r="K13" s="605">
        <v>19.368066740033996</v>
      </c>
      <c r="L13" s="606">
        <v>19.302508819669217</v>
      </c>
      <c r="M13" s="607">
        <v>19.399999999999999</v>
      </c>
    </row>
    <row r="14" spans="1:13" ht="20.149999999999999" customHeight="1">
      <c r="A14" s="717"/>
      <c r="B14" s="724"/>
      <c r="C14" s="598" t="str">
        <f>CONCATENATE('[1]0-Kategorien'!A11," cm³")</f>
        <v>1600 - 1999 cm³</v>
      </c>
      <c r="D14" s="587">
        <v>34.9</v>
      </c>
      <c r="E14" s="587">
        <v>35</v>
      </c>
      <c r="F14" s="587">
        <v>35.200000000000003</v>
      </c>
      <c r="G14" s="588">
        <v>35</v>
      </c>
      <c r="H14" s="589">
        <v>35</v>
      </c>
      <c r="I14" s="590">
        <v>34.6</v>
      </c>
      <c r="J14" s="587">
        <v>34.339391529608527</v>
      </c>
      <c r="K14" s="605">
        <v>33.779014737458411</v>
      </c>
      <c r="L14" s="603">
        <v>33.410522655533057</v>
      </c>
      <c r="M14" s="607">
        <v>33</v>
      </c>
    </row>
    <row r="15" spans="1:13" ht="20.149999999999999" customHeight="1" thickBot="1">
      <c r="A15" s="718"/>
      <c r="B15" s="727"/>
      <c r="C15" s="598" t="str">
        <f>CONCATENATE('[1]0-Kategorien'!A12," cm³")</f>
        <v>2000 u. mehr cm³</v>
      </c>
      <c r="D15" s="608">
        <v>15</v>
      </c>
      <c r="E15" s="608">
        <v>15.2</v>
      </c>
      <c r="F15" s="608">
        <v>15.5</v>
      </c>
      <c r="G15" s="609">
        <v>16</v>
      </c>
      <c r="H15" s="610">
        <v>16</v>
      </c>
      <c r="I15" s="611">
        <v>15.6</v>
      </c>
      <c r="J15" s="608">
        <v>15.569992961500349</v>
      </c>
      <c r="K15" s="612">
        <v>15.677060446232902</v>
      </c>
      <c r="L15" s="613">
        <v>15.574566032030695</v>
      </c>
      <c r="M15" s="614">
        <v>15.4</v>
      </c>
    </row>
    <row r="16" spans="1:13" ht="20.149999999999999" customHeight="1" thickBot="1">
      <c r="A16" s="730" t="s">
        <v>168</v>
      </c>
      <c r="B16" s="731"/>
      <c r="C16" s="731"/>
      <c r="D16" s="615">
        <v>403</v>
      </c>
      <c r="E16" s="615">
        <v>403</v>
      </c>
      <c r="F16" s="615">
        <v>422</v>
      </c>
      <c r="G16" s="616">
        <v>417</v>
      </c>
      <c r="H16" s="616">
        <v>423</v>
      </c>
      <c r="I16" s="616">
        <v>375</v>
      </c>
      <c r="J16" s="617">
        <v>816</v>
      </c>
      <c r="K16" s="618">
        <v>840</v>
      </c>
      <c r="L16" s="619">
        <v>900</v>
      </c>
      <c r="M16" s="620">
        <v>939</v>
      </c>
    </row>
    <row r="17" spans="1:13" ht="20.149999999999999" customHeight="1">
      <c r="A17" s="732" t="s">
        <v>169</v>
      </c>
      <c r="B17" s="735" t="s">
        <v>170</v>
      </c>
      <c r="C17" s="736"/>
      <c r="D17" s="621">
        <v>1084</v>
      </c>
      <c r="E17" s="621">
        <v>1056</v>
      </c>
      <c r="F17" s="621">
        <v>1099</v>
      </c>
      <c r="G17" s="622">
        <v>1068</v>
      </c>
      <c r="H17" s="622">
        <v>1112</v>
      </c>
      <c r="I17" s="622">
        <v>1112</v>
      </c>
      <c r="J17" s="621">
        <v>1106</v>
      </c>
      <c r="K17" s="623">
        <v>1099</v>
      </c>
      <c r="L17" s="624">
        <v>1091</v>
      </c>
      <c r="M17" s="625">
        <v>1055</v>
      </c>
    </row>
    <row r="18" spans="1:13" ht="20.149999999999999" customHeight="1" thickBot="1">
      <c r="A18" s="733"/>
      <c r="B18" s="737" t="s">
        <v>171</v>
      </c>
      <c r="C18" s="738"/>
      <c r="D18" s="578">
        <v>1147</v>
      </c>
      <c r="E18" s="578">
        <v>1149</v>
      </c>
      <c r="F18" s="578">
        <v>1174</v>
      </c>
      <c r="G18" s="626">
        <v>1134</v>
      </c>
      <c r="H18" s="626">
        <v>1220</v>
      </c>
      <c r="I18" s="626">
        <v>1197</v>
      </c>
      <c r="J18" s="578">
        <v>1177</v>
      </c>
      <c r="K18" s="627">
        <v>1168</v>
      </c>
      <c r="L18" s="628">
        <v>1174</v>
      </c>
      <c r="M18" s="629">
        <v>1117</v>
      </c>
    </row>
    <row r="19" spans="1:13" ht="20.149999999999999" customHeight="1">
      <c r="A19" s="733"/>
      <c r="B19" s="726" t="s">
        <v>172</v>
      </c>
      <c r="C19" s="630" t="s">
        <v>173</v>
      </c>
      <c r="D19" s="565">
        <v>1011</v>
      </c>
      <c r="E19" s="565">
        <v>949</v>
      </c>
      <c r="F19" s="565">
        <v>976</v>
      </c>
      <c r="G19" s="631">
        <v>939</v>
      </c>
      <c r="H19" s="631">
        <v>973</v>
      </c>
      <c r="I19" s="631">
        <v>969</v>
      </c>
      <c r="J19" s="565">
        <v>926</v>
      </c>
      <c r="K19" s="632">
        <v>919</v>
      </c>
      <c r="L19" s="624">
        <v>883</v>
      </c>
      <c r="M19" s="633">
        <v>858</v>
      </c>
    </row>
    <row r="20" spans="1:13" ht="20.149999999999999" customHeight="1" thickBot="1">
      <c r="A20" s="734"/>
      <c r="B20" s="727"/>
      <c r="C20" s="634" t="s">
        <v>174</v>
      </c>
      <c r="D20" s="635">
        <v>1809</v>
      </c>
      <c r="E20" s="635">
        <v>1726</v>
      </c>
      <c r="F20" s="635">
        <v>1666</v>
      </c>
      <c r="G20" s="636">
        <v>1634</v>
      </c>
      <c r="H20" s="636">
        <v>1626</v>
      </c>
      <c r="I20" s="636">
        <v>1547</v>
      </c>
      <c r="J20" s="635">
        <v>1635</v>
      </c>
      <c r="K20" s="637">
        <v>1692</v>
      </c>
      <c r="L20" s="638">
        <v>1732</v>
      </c>
      <c r="M20" s="639">
        <v>1591</v>
      </c>
    </row>
    <row r="21" spans="1:13" ht="20.149999999999999" customHeight="1">
      <c r="A21" s="739" t="s">
        <v>175</v>
      </c>
      <c r="B21" s="742" t="s">
        <v>176</v>
      </c>
      <c r="C21" s="742"/>
      <c r="D21" s="640">
        <v>8.1</v>
      </c>
      <c r="E21" s="640">
        <v>8</v>
      </c>
      <c r="F21" s="640">
        <v>8.1</v>
      </c>
      <c r="G21" s="641">
        <v>8</v>
      </c>
      <c r="H21" s="641">
        <v>7.9</v>
      </c>
      <c r="I21" s="641">
        <v>7.6</v>
      </c>
      <c r="J21" s="640">
        <v>7.7</v>
      </c>
      <c r="K21" s="641">
        <v>7.9</v>
      </c>
      <c r="L21" s="584">
        <v>7.8</v>
      </c>
      <c r="M21" s="642">
        <v>7.7</v>
      </c>
    </row>
    <row r="22" spans="1:13" ht="20.149999999999999" customHeight="1" thickBot="1">
      <c r="A22" s="740"/>
      <c r="B22" s="743" t="s">
        <v>177</v>
      </c>
      <c r="C22" s="743"/>
      <c r="D22" s="643">
        <v>8.1999999999999993</v>
      </c>
      <c r="E22" s="643">
        <v>8</v>
      </c>
      <c r="F22" s="643">
        <v>8.1</v>
      </c>
      <c r="G22" s="644">
        <v>7.9</v>
      </c>
      <c r="H22" s="644">
        <v>7.8</v>
      </c>
      <c r="I22" s="644">
        <v>7.5510700000000002</v>
      </c>
      <c r="J22" s="643">
        <v>7.6</v>
      </c>
      <c r="K22" s="645">
        <v>7.7</v>
      </c>
      <c r="L22" s="593">
        <v>7.6</v>
      </c>
      <c r="M22" s="646">
        <v>7.6</v>
      </c>
    </row>
    <row r="23" spans="1:13" ht="20.149999999999999" customHeight="1">
      <c r="A23" s="740"/>
      <c r="B23" s="726" t="s">
        <v>172</v>
      </c>
      <c r="C23" s="630" t="s">
        <v>178</v>
      </c>
      <c r="D23" s="584">
        <v>8.1999999999999993</v>
      </c>
      <c r="E23" s="584">
        <v>8.1999999999999993</v>
      </c>
      <c r="F23" s="584">
        <v>8.1999999999999993</v>
      </c>
      <c r="G23" s="599">
        <v>8</v>
      </c>
      <c r="H23" s="599">
        <v>7.9</v>
      </c>
      <c r="I23" s="599">
        <v>7.83</v>
      </c>
      <c r="J23" s="584">
        <v>7.8</v>
      </c>
      <c r="K23" s="599">
        <v>7.85</v>
      </c>
      <c r="L23" s="584">
        <v>7.85</v>
      </c>
      <c r="M23" s="647">
        <v>7.9</v>
      </c>
    </row>
    <row r="24" spans="1:13" ht="20.149999999999999" customHeight="1" thickBot="1">
      <c r="A24" s="741"/>
      <c r="B24" s="744"/>
      <c r="C24" s="648" t="s">
        <v>179</v>
      </c>
      <c r="D24" s="649">
        <v>7</v>
      </c>
      <c r="E24" s="649">
        <v>6.8</v>
      </c>
      <c r="F24" s="649">
        <v>7.1</v>
      </c>
      <c r="G24" s="650">
        <v>7.1</v>
      </c>
      <c r="H24" s="650">
        <v>6.8</v>
      </c>
      <c r="I24" s="650">
        <v>6.65</v>
      </c>
      <c r="J24" s="649">
        <v>6.6</v>
      </c>
      <c r="K24" s="650">
        <v>6.85</v>
      </c>
      <c r="L24" s="608">
        <v>6.8</v>
      </c>
      <c r="M24" s="651">
        <v>6.7</v>
      </c>
    </row>
    <row r="25" spans="1:13" ht="13">
      <c r="A25" s="652" t="s">
        <v>180</v>
      </c>
      <c r="B25" s="653"/>
      <c r="C25" s="653"/>
      <c r="D25" s="653"/>
      <c r="E25" s="653"/>
      <c r="F25" s="653"/>
      <c r="G25" s="653"/>
      <c r="H25" s="653"/>
      <c r="I25" s="653"/>
      <c r="J25" s="653"/>
      <c r="K25" s="654"/>
      <c r="L25" s="654"/>
      <c r="M25" s="655"/>
    </row>
    <row r="26" spans="1:13" ht="13">
      <c r="A26" s="656" t="s">
        <v>181</v>
      </c>
      <c r="B26" s="657"/>
      <c r="C26" s="657"/>
      <c r="D26" s="657"/>
      <c r="E26" s="657"/>
      <c r="F26" s="657"/>
      <c r="G26" s="657"/>
      <c r="H26" s="658"/>
      <c r="I26" s="657"/>
      <c r="J26" s="659"/>
      <c r="K26" s="660"/>
      <c r="L26" s="660"/>
      <c r="M26" s="661"/>
    </row>
    <row r="27" spans="1:13" ht="13">
      <c r="A27" s="664" t="s">
        <v>182</v>
      </c>
      <c r="B27" s="665" t="s">
        <v>183</v>
      </c>
      <c r="C27" s="665"/>
      <c r="D27" s="665"/>
      <c r="E27" s="665"/>
      <c r="F27" s="665"/>
      <c r="G27" s="665"/>
      <c r="H27" s="665"/>
      <c r="I27" s="665"/>
      <c r="J27" s="665"/>
      <c r="K27" s="662"/>
      <c r="L27" s="662"/>
      <c r="M27" s="663"/>
    </row>
    <row r="28" spans="1:13" ht="13">
      <c r="A28" s="664" t="s">
        <v>184</v>
      </c>
      <c r="B28" s="665" t="s">
        <v>185</v>
      </c>
      <c r="C28" s="665"/>
      <c r="D28" s="665"/>
      <c r="E28" s="665"/>
      <c r="F28" s="665"/>
      <c r="G28" s="665"/>
      <c r="H28" s="665"/>
      <c r="I28" s="665"/>
      <c r="J28" s="665"/>
      <c r="K28" s="662"/>
      <c r="L28" s="662"/>
      <c r="M28" s="663"/>
    </row>
    <row r="29" spans="1:13" ht="13.5" thickBot="1">
      <c r="A29" s="666" t="s">
        <v>186</v>
      </c>
      <c r="B29" s="728" t="s">
        <v>187</v>
      </c>
      <c r="C29" s="728"/>
      <c r="D29" s="728"/>
      <c r="E29" s="728"/>
      <c r="F29" s="728"/>
      <c r="G29" s="728"/>
      <c r="H29" s="728"/>
      <c r="I29" s="728"/>
      <c r="J29" s="728"/>
      <c r="K29" s="728"/>
      <c r="L29" s="728"/>
      <c r="M29" s="729"/>
    </row>
  </sheetData>
  <mergeCells count="17">
    <mergeCell ref="B29:M29"/>
    <mergeCell ref="A16:C16"/>
    <mergeCell ref="A17:A20"/>
    <mergeCell ref="B17:C17"/>
    <mergeCell ref="B18:C18"/>
    <mergeCell ref="B19:B20"/>
    <mergeCell ref="A21:A24"/>
    <mergeCell ref="B21:C21"/>
    <mergeCell ref="B22:C22"/>
    <mergeCell ref="B23:B24"/>
    <mergeCell ref="A1:M1"/>
    <mergeCell ref="A2:C2"/>
    <mergeCell ref="D2:M2"/>
    <mergeCell ref="A4:A15"/>
    <mergeCell ref="B4:B7"/>
    <mergeCell ref="B8:B11"/>
    <mergeCell ref="B12:B15"/>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M88"/>
  <sheetViews>
    <sheetView showGridLines="0" tabSelected="1" zoomScaleNormal="100" zoomScalePageLayoutView="90" workbookViewId="0">
      <selection activeCell="B7" sqref="B7"/>
    </sheetView>
  </sheetViews>
  <sheetFormatPr baseColWidth="10" defaultColWidth="11.453125" defaultRowHeight="12.5"/>
  <cols>
    <col min="1" max="1" width="3.7265625" style="8" customWidth="1"/>
    <col min="2" max="2" width="152.81640625" style="8" customWidth="1"/>
    <col min="3" max="12" width="11.453125" style="8"/>
    <col min="13" max="13" width="24.7265625" style="8" customWidth="1"/>
    <col min="14" max="16384" width="11.453125" style="8"/>
  </cols>
  <sheetData>
    <row r="1" spans="1:13" s="7" customFormat="1" ht="21" customHeight="1">
      <c r="A1" s="745" t="s">
        <v>157</v>
      </c>
      <c r="B1" s="745"/>
      <c r="C1" s="405"/>
      <c r="D1" s="405"/>
      <c r="E1" s="405"/>
      <c r="F1" s="405"/>
      <c r="G1" s="405"/>
      <c r="H1" s="405"/>
      <c r="I1" s="405"/>
      <c r="J1" s="405"/>
      <c r="K1" s="405"/>
      <c r="L1" s="405"/>
      <c r="M1" s="405"/>
    </row>
    <row r="2" spans="1:13" s="668" customFormat="1" ht="15" customHeight="1">
      <c r="A2" s="748" t="s">
        <v>189</v>
      </c>
      <c r="B2" s="748" t="s">
        <v>190</v>
      </c>
      <c r="C2" s="667"/>
      <c r="D2" s="667"/>
      <c r="E2" s="667"/>
      <c r="F2" s="667"/>
      <c r="G2" s="667"/>
      <c r="H2" s="667"/>
      <c r="I2" s="667"/>
      <c r="J2" s="667"/>
      <c r="K2" s="667"/>
      <c r="L2" s="667"/>
      <c r="M2" s="667"/>
    </row>
    <row r="3" spans="1:13" ht="18" customHeight="1"/>
    <row r="4" spans="1:13" s="7" customFormat="1" ht="14.25" customHeight="1">
      <c r="A4" s="746" t="s">
        <v>123</v>
      </c>
      <c r="B4" s="746"/>
      <c r="C4" s="406"/>
      <c r="D4" s="406"/>
      <c r="E4" s="406"/>
      <c r="F4" s="406"/>
      <c r="G4" s="406"/>
      <c r="H4" s="406"/>
      <c r="I4" s="406"/>
      <c r="J4" s="406"/>
      <c r="K4" s="406"/>
      <c r="L4" s="406"/>
      <c r="M4" s="406"/>
    </row>
    <row r="5" spans="1:13" s="7" customFormat="1" ht="12" customHeight="1"/>
    <row r="6" spans="1:13" ht="50">
      <c r="B6" s="392" t="s">
        <v>99</v>
      </c>
      <c r="C6" s="392"/>
      <c r="D6" s="392"/>
      <c r="E6" s="392"/>
      <c r="F6" s="392"/>
      <c r="G6" s="392"/>
      <c r="H6" s="392"/>
      <c r="I6" s="392"/>
      <c r="J6" s="392"/>
      <c r="K6" s="392"/>
      <c r="L6" s="404"/>
      <c r="M6" s="404"/>
    </row>
    <row r="7" spans="1:13" ht="37.5">
      <c r="B7" s="404" t="s">
        <v>64</v>
      </c>
      <c r="C7" s="404"/>
      <c r="D7" s="404"/>
      <c r="E7" s="404"/>
      <c r="F7" s="404"/>
      <c r="G7" s="404"/>
      <c r="H7" s="404"/>
      <c r="I7" s="404"/>
      <c r="J7" s="404"/>
      <c r="K7" s="404"/>
      <c r="L7" s="404"/>
      <c r="M7" s="404"/>
    </row>
    <row r="8" spans="1:13">
      <c r="B8" s="404"/>
      <c r="C8" s="404"/>
      <c r="D8" s="404"/>
      <c r="E8" s="404"/>
      <c r="F8" s="404"/>
      <c r="G8" s="404"/>
      <c r="H8" s="404"/>
      <c r="I8" s="404"/>
      <c r="J8" s="404"/>
      <c r="K8" s="404"/>
      <c r="L8" s="404"/>
      <c r="M8" s="404"/>
    </row>
    <row r="9" spans="1:13" s="7" customFormat="1" ht="13">
      <c r="A9" s="747" t="s">
        <v>65</v>
      </c>
      <c r="B9" s="747"/>
      <c r="C9" s="393"/>
      <c r="D9" s="393"/>
      <c r="E9" s="393"/>
      <c r="F9" s="393"/>
      <c r="G9" s="393"/>
      <c r="H9" s="393"/>
      <c r="I9" s="393"/>
      <c r="J9" s="393"/>
      <c r="K9" s="393"/>
      <c r="L9" s="404"/>
      <c r="M9" s="404"/>
    </row>
    <row r="10" spans="1:13" s="7" customFormat="1" ht="12" customHeight="1">
      <c r="M10" s="9"/>
    </row>
    <row r="11" spans="1:13" ht="14.5">
      <c r="B11" s="394" t="s">
        <v>133</v>
      </c>
      <c r="C11" s="395"/>
      <c r="D11" s="395"/>
      <c r="E11" s="395"/>
      <c r="F11" s="395"/>
      <c r="G11" s="395"/>
      <c r="H11" s="395"/>
      <c r="I11" s="395"/>
      <c r="J11" s="395"/>
      <c r="K11" s="395"/>
      <c r="L11" s="395"/>
      <c r="M11" s="395"/>
    </row>
    <row r="12" spans="1:13" ht="39.5">
      <c r="B12" s="394" t="s">
        <v>141</v>
      </c>
      <c r="C12" s="392"/>
      <c r="D12" s="392"/>
      <c r="E12" s="392"/>
      <c r="F12" s="392"/>
      <c r="G12" s="392"/>
      <c r="H12" s="392"/>
      <c r="I12" s="392"/>
      <c r="J12" s="392"/>
      <c r="K12" s="392"/>
      <c r="L12" s="392"/>
      <c r="M12" s="392"/>
    </row>
    <row r="13" spans="1:13" ht="40.5" customHeight="1">
      <c r="B13" s="396" t="s">
        <v>69</v>
      </c>
      <c r="C13" s="397"/>
      <c r="D13" s="397"/>
      <c r="E13" s="397"/>
      <c r="F13" s="397"/>
      <c r="G13" s="397"/>
      <c r="H13" s="397"/>
      <c r="I13" s="397"/>
      <c r="J13" s="397"/>
      <c r="K13" s="397"/>
      <c r="L13" s="404"/>
      <c r="M13" s="404"/>
    </row>
    <row r="14" spans="1:13" ht="14.5">
      <c r="B14" s="391" t="s">
        <v>70</v>
      </c>
      <c r="C14" s="392"/>
      <c r="D14" s="392"/>
      <c r="E14" s="392"/>
      <c r="F14" s="392"/>
      <c r="G14" s="392"/>
      <c r="H14" s="392"/>
      <c r="I14" s="392"/>
      <c r="J14" s="392"/>
      <c r="K14" s="392"/>
      <c r="L14" s="404"/>
      <c r="M14" s="404"/>
    </row>
    <row r="15" spans="1:13" ht="14.5">
      <c r="B15" s="391" t="s">
        <v>71</v>
      </c>
      <c r="C15" s="392"/>
      <c r="D15" s="392"/>
      <c r="E15" s="392"/>
      <c r="F15" s="392"/>
      <c r="G15" s="392"/>
      <c r="H15" s="392"/>
      <c r="I15" s="392"/>
      <c r="J15" s="392"/>
      <c r="K15" s="392"/>
      <c r="L15" s="404"/>
      <c r="M15" s="404"/>
    </row>
    <row r="16" spans="1:13" ht="52">
      <c r="B16" s="394" t="s">
        <v>156</v>
      </c>
      <c r="C16" s="392"/>
      <c r="D16" s="392"/>
      <c r="E16" s="392"/>
      <c r="F16" s="392"/>
      <c r="G16" s="392"/>
      <c r="H16" s="392"/>
      <c r="I16" s="392"/>
      <c r="J16" s="392"/>
      <c r="K16" s="392"/>
      <c r="L16" s="404"/>
      <c r="M16" s="404"/>
    </row>
    <row r="17" spans="2:13" ht="14.5">
      <c r="B17" s="391" t="s">
        <v>124</v>
      </c>
      <c r="C17" s="392"/>
      <c r="D17" s="392"/>
      <c r="E17" s="392"/>
      <c r="F17" s="392"/>
      <c r="G17" s="392"/>
      <c r="H17" s="392"/>
      <c r="I17" s="392"/>
      <c r="J17" s="392"/>
      <c r="K17" s="404"/>
      <c r="L17" s="404"/>
      <c r="M17" s="404"/>
    </row>
    <row r="18" spans="2:13" ht="14.5">
      <c r="B18" s="391" t="s">
        <v>125</v>
      </c>
      <c r="C18" s="392"/>
      <c r="D18" s="392"/>
      <c r="E18" s="392"/>
      <c r="F18" s="392"/>
      <c r="G18" s="392"/>
      <c r="H18" s="392"/>
      <c r="I18" s="392"/>
      <c r="J18" s="392"/>
      <c r="K18" s="404"/>
      <c r="L18" s="404"/>
      <c r="M18" s="404"/>
    </row>
    <row r="19" spans="2:13" ht="39.5">
      <c r="B19" s="391" t="s">
        <v>142</v>
      </c>
      <c r="C19" s="392"/>
      <c r="D19" s="392"/>
      <c r="E19" s="392"/>
      <c r="F19" s="392"/>
      <c r="G19" s="392"/>
      <c r="H19" s="392"/>
      <c r="I19" s="392"/>
      <c r="J19" s="392"/>
      <c r="K19" s="404"/>
      <c r="L19" s="404"/>
      <c r="M19" s="404"/>
    </row>
    <row r="20" spans="2:13" ht="14.5">
      <c r="B20" s="391" t="s">
        <v>92</v>
      </c>
      <c r="C20" s="392"/>
      <c r="D20" s="392"/>
      <c r="E20" s="392"/>
      <c r="F20" s="392"/>
      <c r="G20" s="392"/>
      <c r="H20" s="392"/>
      <c r="I20" s="392"/>
      <c r="J20" s="392"/>
      <c r="K20" s="392"/>
      <c r="L20" s="392"/>
      <c r="M20" s="392"/>
    </row>
    <row r="21" spans="2:13" ht="52">
      <c r="B21" s="391" t="s">
        <v>97</v>
      </c>
      <c r="C21" s="392"/>
      <c r="D21" s="392"/>
      <c r="E21" s="392"/>
      <c r="F21" s="392"/>
      <c r="G21" s="392"/>
      <c r="H21" s="392"/>
      <c r="I21" s="392"/>
      <c r="J21" s="392"/>
      <c r="K21" s="392"/>
      <c r="L21" s="392"/>
      <c r="M21" s="392"/>
    </row>
    <row r="22" spans="2:13" ht="14.5">
      <c r="B22" s="391" t="s">
        <v>108</v>
      </c>
      <c r="C22" s="392"/>
      <c r="D22" s="392"/>
      <c r="E22" s="392"/>
      <c r="F22" s="392"/>
      <c r="G22" s="392"/>
      <c r="H22" s="392"/>
      <c r="I22" s="392"/>
      <c r="J22" s="392"/>
      <c r="K22" s="392"/>
      <c r="L22" s="392"/>
      <c r="M22" s="392"/>
    </row>
    <row r="23" spans="2:13">
      <c r="L23" s="10"/>
      <c r="M23" s="10"/>
    </row>
    <row r="24" spans="2:13">
      <c r="B24" s="392"/>
      <c r="L24" s="10"/>
      <c r="M24" s="10"/>
    </row>
    <row r="26" spans="2:13">
      <c r="B26" s="404"/>
      <c r="C26" s="404"/>
    </row>
    <row r="34" spans="1:3">
      <c r="B34" s="404"/>
      <c r="C34" s="404"/>
    </row>
    <row r="35" spans="1:3">
      <c r="A35" s="404"/>
      <c r="B35" s="404"/>
      <c r="C35" s="404"/>
    </row>
    <row r="36" spans="1:3">
      <c r="A36" s="404"/>
      <c r="B36" s="404"/>
      <c r="C36" s="404"/>
    </row>
    <row r="37" spans="1:3">
      <c r="A37" s="404"/>
      <c r="B37" s="404"/>
      <c r="C37" s="404"/>
    </row>
    <row r="38" spans="1:3">
      <c r="A38" s="404"/>
      <c r="B38" s="404"/>
      <c r="C38" s="404"/>
    </row>
    <row r="39" spans="1:3">
      <c r="A39" s="404"/>
      <c r="B39" s="404"/>
      <c r="C39" s="404"/>
    </row>
    <row r="40" spans="1:3">
      <c r="A40" s="404"/>
      <c r="B40" s="404"/>
      <c r="C40" s="404"/>
    </row>
    <row r="41" spans="1:3">
      <c r="A41" s="404"/>
      <c r="B41" s="404"/>
      <c r="C41" s="404"/>
    </row>
    <row r="42" spans="1:3">
      <c r="A42" s="404"/>
      <c r="B42" s="404"/>
      <c r="C42" s="404"/>
    </row>
    <row r="43" spans="1:3">
      <c r="A43" s="404"/>
      <c r="B43" s="404"/>
      <c r="C43" s="404"/>
    </row>
    <row r="44" spans="1:3">
      <c r="A44" s="404"/>
      <c r="B44" s="404"/>
      <c r="C44" s="404"/>
    </row>
    <row r="45" spans="1:3">
      <c r="A45" s="404"/>
      <c r="B45" s="404"/>
      <c r="C45" s="404"/>
    </row>
    <row r="46" spans="1:3">
      <c r="A46" s="404"/>
      <c r="B46" s="404"/>
      <c r="C46" s="404"/>
    </row>
    <row r="47" spans="1:3">
      <c r="A47" s="404"/>
      <c r="B47" s="404"/>
      <c r="C47" s="404"/>
    </row>
    <row r="48" spans="1:3">
      <c r="A48" s="404"/>
      <c r="B48" s="404"/>
      <c r="C48" s="404"/>
    </row>
    <row r="49" spans="1:3">
      <c r="A49" s="404"/>
      <c r="B49" s="404"/>
      <c r="C49" s="404"/>
    </row>
    <row r="50" spans="1:3">
      <c r="A50" s="404"/>
      <c r="B50" s="404"/>
      <c r="C50" s="404"/>
    </row>
    <row r="51" spans="1:3">
      <c r="A51" s="404"/>
      <c r="B51" s="404"/>
      <c r="C51" s="404"/>
    </row>
    <row r="52" spans="1:3">
      <c r="A52" s="404"/>
      <c r="B52" s="404"/>
      <c r="C52" s="404"/>
    </row>
    <row r="53" spans="1:3">
      <c r="A53" s="404"/>
      <c r="B53" s="404"/>
      <c r="C53" s="404"/>
    </row>
    <row r="54" spans="1:3">
      <c r="A54" s="404"/>
      <c r="B54" s="404"/>
      <c r="C54" s="404"/>
    </row>
    <row r="55" spans="1:3">
      <c r="A55" s="404"/>
      <c r="B55" s="404"/>
      <c r="C55" s="404"/>
    </row>
    <row r="56" spans="1:3">
      <c r="A56" s="404"/>
      <c r="B56" s="404"/>
      <c r="C56" s="404"/>
    </row>
    <row r="57" spans="1:3">
      <c r="A57" s="404"/>
      <c r="B57" s="404"/>
      <c r="C57" s="404"/>
    </row>
    <row r="58" spans="1:3">
      <c r="A58" s="404"/>
      <c r="B58" s="404"/>
      <c r="C58" s="404"/>
    </row>
    <row r="59" spans="1:3">
      <c r="A59" s="404"/>
      <c r="B59" s="404"/>
      <c r="C59" s="404"/>
    </row>
    <row r="60" spans="1:3">
      <c r="A60" s="404"/>
      <c r="B60" s="404"/>
      <c r="C60" s="404"/>
    </row>
    <row r="61" spans="1:3">
      <c r="A61" s="404"/>
      <c r="B61" s="404"/>
      <c r="C61" s="404"/>
    </row>
    <row r="62" spans="1:3">
      <c r="A62" s="404"/>
      <c r="B62" s="404"/>
      <c r="C62" s="404"/>
    </row>
    <row r="63" spans="1:3">
      <c r="A63" s="404"/>
      <c r="B63" s="404"/>
      <c r="C63" s="404"/>
    </row>
    <row r="64" spans="1:3">
      <c r="A64" s="404"/>
      <c r="B64" s="404"/>
      <c r="C64" s="404"/>
    </row>
    <row r="65" spans="1:3">
      <c r="A65" s="404"/>
      <c r="B65" s="404"/>
      <c r="C65" s="404"/>
    </row>
    <row r="66" spans="1:3">
      <c r="A66" s="404"/>
      <c r="B66" s="404"/>
      <c r="C66" s="404"/>
    </row>
    <row r="67" spans="1:3">
      <c r="A67" s="404"/>
      <c r="B67" s="404"/>
      <c r="C67" s="404"/>
    </row>
    <row r="68" spans="1:3">
      <c r="A68" s="404"/>
      <c r="B68" s="404"/>
      <c r="C68" s="404"/>
    </row>
    <row r="69" spans="1:3">
      <c r="A69" s="404"/>
      <c r="B69" s="404"/>
      <c r="C69" s="404"/>
    </row>
    <row r="70" spans="1:3">
      <c r="A70" s="404"/>
      <c r="B70" s="404"/>
      <c r="C70" s="404"/>
    </row>
    <row r="71" spans="1:3">
      <c r="A71" s="404"/>
      <c r="B71" s="404"/>
      <c r="C71" s="404"/>
    </row>
    <row r="72" spans="1:3">
      <c r="A72" s="404"/>
      <c r="B72" s="404"/>
      <c r="C72" s="404"/>
    </row>
    <row r="73" spans="1:3">
      <c r="A73" s="404"/>
      <c r="B73" s="404"/>
      <c r="C73" s="404"/>
    </row>
    <row r="74" spans="1:3">
      <c r="A74" s="404"/>
      <c r="B74" s="404"/>
      <c r="C74" s="404"/>
    </row>
    <row r="75" spans="1:3">
      <c r="A75" s="404"/>
      <c r="B75" s="404"/>
      <c r="C75" s="404"/>
    </row>
    <row r="76" spans="1:3">
      <c r="A76" s="404"/>
      <c r="B76" s="404"/>
      <c r="C76" s="404"/>
    </row>
    <row r="77" spans="1:3">
      <c r="A77" s="404"/>
      <c r="B77" s="404"/>
      <c r="C77" s="404"/>
    </row>
    <row r="78" spans="1:3">
      <c r="A78" s="404"/>
      <c r="B78" s="404"/>
      <c r="C78" s="404"/>
    </row>
    <row r="79" spans="1:3">
      <c r="A79" s="404"/>
      <c r="B79" s="404"/>
      <c r="C79" s="404"/>
    </row>
    <row r="80" spans="1:3">
      <c r="A80" s="404"/>
      <c r="B80" s="404"/>
      <c r="C80" s="404"/>
    </row>
    <row r="81" spans="1:3">
      <c r="A81" s="404"/>
      <c r="B81" s="404"/>
      <c r="C81" s="404"/>
    </row>
    <row r="82" spans="1:3">
      <c r="A82" s="404"/>
      <c r="B82" s="404"/>
      <c r="C82" s="404"/>
    </row>
    <row r="83" spans="1:3">
      <c r="A83" s="404"/>
      <c r="B83" s="404"/>
      <c r="C83" s="404"/>
    </row>
    <row r="84" spans="1:3">
      <c r="A84" s="404"/>
      <c r="B84" s="404"/>
      <c r="C84" s="404"/>
    </row>
    <row r="85" spans="1:3">
      <c r="A85" s="404"/>
      <c r="B85" s="404"/>
      <c r="C85" s="404"/>
    </row>
    <row r="86" spans="1:3">
      <c r="A86" s="404"/>
      <c r="B86" s="404"/>
      <c r="C86" s="404"/>
    </row>
    <row r="87" spans="1:3">
      <c r="A87" s="404"/>
      <c r="B87" s="404"/>
      <c r="C87" s="404"/>
    </row>
    <row r="88" spans="1:3">
      <c r="A88" s="404"/>
      <c r="B88" s="404"/>
      <c r="C88" s="404"/>
    </row>
  </sheetData>
  <mergeCells count="3">
    <mergeCell ref="A1:B1"/>
    <mergeCell ref="A4:B4"/>
    <mergeCell ref="A9:B9"/>
  </mergeCells>
  <phoneticPr fontId="0" type="noConversion"/>
  <pageMargins left="0.39370078740157483" right="0.39370078740157483" top="0.98425196850393704" bottom="0.98425196850393704" header="0.51181102362204722" footer="0.51181102362204722"/>
  <pageSetup paperSize="9" scale="80" fitToWidth="0" fitToHeight="0" orientation="landscape" r:id="rId1"/>
  <headerFooter alignWithMargins="0">
    <oddHeader>&amp;L&amp;12&amp;UDeutsches Mobilitätspanel: Statistik 2010&amp;R&amp;12&amp;UInstitut für Verkehrswesen  - KIT</oddHeader>
    <oddFooter>&amp;R&amp;D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B1:X45"/>
  <sheetViews>
    <sheetView showGridLines="0" workbookViewId="0">
      <selection activeCell="C36" sqref="C36"/>
    </sheetView>
  </sheetViews>
  <sheetFormatPr baseColWidth="10" defaultColWidth="11.453125" defaultRowHeight="12.5"/>
  <cols>
    <col min="1" max="1" width="1.26953125" style="3" customWidth="1"/>
    <col min="2" max="2" width="24.7265625" style="3" customWidth="1"/>
    <col min="3" max="24" width="5.7265625" style="3" customWidth="1"/>
    <col min="25" max="16384" width="11.453125" style="3"/>
  </cols>
  <sheetData>
    <row r="1" spans="2:24" ht="6" customHeight="1" thickBot="1"/>
    <row r="2" spans="2:24" s="139" customFormat="1" ht="22.5" customHeight="1" thickBot="1">
      <c r="B2" s="669" t="s">
        <v>140</v>
      </c>
      <c r="C2" s="670"/>
      <c r="D2" s="670"/>
      <c r="E2" s="670"/>
      <c r="F2" s="670"/>
      <c r="G2" s="670"/>
      <c r="H2" s="670"/>
      <c r="I2" s="670"/>
      <c r="J2" s="670"/>
      <c r="K2" s="670"/>
      <c r="L2" s="670"/>
      <c r="M2" s="670"/>
      <c r="N2" s="670"/>
      <c r="O2" s="670"/>
      <c r="P2" s="670"/>
      <c r="Q2" s="670"/>
      <c r="R2" s="670"/>
      <c r="S2" s="670"/>
      <c r="T2" s="670"/>
      <c r="U2" s="670"/>
      <c r="V2" s="670"/>
      <c r="W2" s="523"/>
      <c r="X2" s="522"/>
    </row>
    <row r="3" spans="2:24" s="139" customFormat="1" ht="22.5" customHeight="1" thickBot="1">
      <c r="B3" s="136"/>
      <c r="C3" s="137"/>
      <c r="D3" s="137"/>
      <c r="E3" s="137"/>
      <c r="F3" s="137"/>
      <c r="G3" s="137"/>
      <c r="H3" s="138"/>
      <c r="I3" s="138"/>
      <c r="J3" s="138"/>
      <c r="K3" s="138"/>
      <c r="L3" s="138"/>
      <c r="M3" s="138"/>
      <c r="N3" s="42"/>
    </row>
    <row r="4" spans="2:24" s="88" customFormat="1" ht="15.75" customHeight="1">
      <c r="B4" s="295"/>
      <c r="C4" s="683">
        <v>2002</v>
      </c>
      <c r="D4" s="684"/>
      <c r="E4" s="683">
        <v>2003</v>
      </c>
      <c r="F4" s="684"/>
      <c r="G4" s="685">
        <v>2004</v>
      </c>
      <c r="H4" s="686"/>
      <c r="I4" s="685">
        <v>2005</v>
      </c>
      <c r="J4" s="686"/>
      <c r="K4" s="685">
        <v>2006</v>
      </c>
      <c r="L4" s="687"/>
      <c r="M4" s="678">
        <v>2007</v>
      </c>
      <c r="N4" s="676"/>
      <c r="O4" s="678">
        <v>2008</v>
      </c>
      <c r="P4" s="676"/>
      <c r="Q4" s="679">
        <v>2009</v>
      </c>
      <c r="R4" s="680"/>
      <c r="S4" s="679">
        <v>2010</v>
      </c>
      <c r="T4" s="680"/>
      <c r="U4" s="681">
        <v>2011</v>
      </c>
      <c r="V4" s="682"/>
    </row>
    <row r="5" spans="2:24" s="88" customFormat="1" ht="15.75" customHeight="1" thickBot="1">
      <c r="B5" s="296"/>
      <c r="C5" s="81" t="s">
        <v>16</v>
      </c>
      <c r="D5" s="80" t="s">
        <v>15</v>
      </c>
      <c r="E5" s="81" t="s">
        <v>16</v>
      </c>
      <c r="F5" s="80" t="s">
        <v>15</v>
      </c>
      <c r="G5" s="84" t="s">
        <v>16</v>
      </c>
      <c r="H5" s="83" t="s">
        <v>15</v>
      </c>
      <c r="I5" s="84" t="s">
        <v>16</v>
      </c>
      <c r="J5" s="83" t="s">
        <v>15</v>
      </c>
      <c r="K5" s="84" t="s">
        <v>16</v>
      </c>
      <c r="L5" s="82" t="s">
        <v>15</v>
      </c>
      <c r="M5" s="140" t="s">
        <v>16</v>
      </c>
      <c r="N5" s="216" t="s">
        <v>67</v>
      </c>
      <c r="O5" s="140" t="s">
        <v>16</v>
      </c>
      <c r="P5" s="314" t="s">
        <v>67</v>
      </c>
      <c r="Q5" s="226" t="s">
        <v>16</v>
      </c>
      <c r="R5" s="314" t="s">
        <v>67</v>
      </c>
      <c r="S5" s="226" t="s">
        <v>16</v>
      </c>
      <c r="T5" s="314" t="s">
        <v>127</v>
      </c>
      <c r="U5" s="226" t="s">
        <v>16</v>
      </c>
      <c r="V5" s="316" t="s">
        <v>67</v>
      </c>
    </row>
    <row r="6" spans="2:24" s="88" customFormat="1" ht="13.5" customHeight="1" thickBot="1">
      <c r="B6" s="86"/>
      <c r="C6" s="293"/>
      <c r="D6" s="293"/>
      <c r="E6" s="293"/>
      <c r="F6" s="293"/>
      <c r="G6" s="267"/>
      <c r="H6" s="267"/>
      <c r="I6" s="267"/>
      <c r="J6" s="267"/>
      <c r="K6" s="267"/>
      <c r="L6" s="267"/>
      <c r="M6" s="315"/>
      <c r="N6" s="317"/>
      <c r="O6" s="315"/>
      <c r="P6" s="317"/>
      <c r="T6" s="127"/>
      <c r="U6" s="292"/>
      <c r="V6" s="292"/>
    </row>
    <row r="7" spans="2:24" s="88" customFormat="1" ht="15.75" customHeight="1" thickBot="1">
      <c r="B7" s="117" t="s">
        <v>18</v>
      </c>
      <c r="C7" s="141">
        <v>1373</v>
      </c>
      <c r="D7" s="142">
        <v>396</v>
      </c>
      <c r="E7" s="143">
        <f>SUM(E10:E11)</f>
        <v>1428</v>
      </c>
      <c r="F7" s="144">
        <f>SUM(F10:F11)</f>
        <v>569</v>
      </c>
      <c r="G7" s="143">
        <v>1492</v>
      </c>
      <c r="H7" s="144">
        <v>346</v>
      </c>
      <c r="I7" s="143">
        <v>1292</v>
      </c>
      <c r="J7" s="144">
        <v>435</v>
      </c>
      <c r="K7" s="141">
        <v>1195</v>
      </c>
      <c r="L7" s="134">
        <v>360</v>
      </c>
      <c r="M7" s="141">
        <v>1231</v>
      </c>
      <c r="N7" s="134">
        <v>336</v>
      </c>
      <c r="O7" s="141">
        <v>1447</v>
      </c>
      <c r="P7" s="142">
        <v>336</v>
      </c>
      <c r="Q7" s="141">
        <v>1313</v>
      </c>
      <c r="R7" s="142">
        <v>317</v>
      </c>
      <c r="S7" s="134">
        <v>1411</v>
      </c>
      <c r="T7" s="142">
        <v>357</v>
      </c>
      <c r="U7" s="134">
        <v>1419</v>
      </c>
      <c r="V7" s="145">
        <v>381</v>
      </c>
    </row>
    <row r="8" spans="2:24" s="88" customFormat="1" ht="13.5" customHeight="1" thickBot="1">
      <c r="B8" s="322"/>
      <c r="C8" s="416"/>
      <c r="D8" s="416"/>
      <c r="E8" s="215"/>
      <c r="F8" s="215"/>
      <c r="G8" s="215"/>
      <c r="H8" s="215"/>
      <c r="I8" s="215"/>
      <c r="J8" s="215"/>
      <c r="K8" s="416"/>
      <c r="L8" s="416"/>
      <c r="M8" s="416"/>
      <c r="N8" s="416"/>
      <c r="O8" s="416"/>
      <c r="P8" s="416"/>
      <c r="Q8" s="416"/>
      <c r="R8" s="416"/>
      <c r="S8" s="416"/>
      <c r="T8" s="235"/>
      <c r="U8" s="381"/>
      <c r="V8" s="292"/>
    </row>
    <row r="9" spans="2:24" s="88" customFormat="1" ht="15.75" customHeight="1">
      <c r="B9" s="119" t="s">
        <v>76</v>
      </c>
      <c r="C9" s="146"/>
      <c r="D9" s="146"/>
      <c r="E9" s="147"/>
      <c r="F9" s="147"/>
      <c r="G9" s="147"/>
      <c r="H9" s="147"/>
      <c r="I9" s="147"/>
      <c r="J9" s="147"/>
      <c r="K9" s="147"/>
      <c r="L9" s="147"/>
      <c r="M9" s="147"/>
      <c r="N9" s="147"/>
      <c r="O9" s="235"/>
      <c r="P9" s="235"/>
      <c r="Q9" s="235"/>
      <c r="R9" s="235"/>
      <c r="S9" s="235"/>
      <c r="T9" s="146"/>
      <c r="U9" s="235"/>
      <c r="V9" s="219"/>
    </row>
    <row r="10" spans="2:24" s="88" customFormat="1" ht="15.75" customHeight="1">
      <c r="B10" s="27" t="s">
        <v>19</v>
      </c>
      <c r="C10" s="418">
        <v>648</v>
      </c>
      <c r="D10" s="148">
        <v>182</v>
      </c>
      <c r="E10" s="149">
        <v>673</v>
      </c>
      <c r="F10" s="150">
        <v>276</v>
      </c>
      <c r="G10" s="149">
        <v>697</v>
      </c>
      <c r="H10" s="150">
        <v>167</v>
      </c>
      <c r="I10" s="151">
        <v>614</v>
      </c>
      <c r="J10" s="151">
        <v>196</v>
      </c>
      <c r="K10" s="152">
        <v>574</v>
      </c>
      <c r="L10" s="151">
        <v>155</v>
      </c>
      <c r="M10" s="152">
        <v>591</v>
      </c>
      <c r="N10" s="151">
        <v>148</v>
      </c>
      <c r="O10" s="236">
        <v>699</v>
      </c>
      <c r="P10" s="319">
        <v>153</v>
      </c>
      <c r="Q10" s="236">
        <v>628</v>
      </c>
      <c r="R10" s="319">
        <v>144</v>
      </c>
      <c r="S10" s="447">
        <v>667</v>
      </c>
      <c r="T10" s="509">
        <v>165</v>
      </c>
      <c r="U10" s="505">
        <v>693</v>
      </c>
      <c r="V10" s="448">
        <v>180</v>
      </c>
    </row>
    <row r="11" spans="2:24" s="88" customFormat="1" ht="15.75" customHeight="1" thickBot="1">
      <c r="B11" s="28" t="s">
        <v>20</v>
      </c>
      <c r="C11" s="153">
        <v>725</v>
      </c>
      <c r="D11" s="154">
        <v>214</v>
      </c>
      <c r="E11" s="155">
        <v>755</v>
      </c>
      <c r="F11" s="156">
        <v>293</v>
      </c>
      <c r="G11" s="155">
        <v>795</v>
      </c>
      <c r="H11" s="156">
        <v>179</v>
      </c>
      <c r="I11" s="157">
        <v>678</v>
      </c>
      <c r="J11" s="157">
        <v>239</v>
      </c>
      <c r="K11" s="158">
        <v>621</v>
      </c>
      <c r="L11" s="157">
        <v>205</v>
      </c>
      <c r="M11" s="158">
        <v>640</v>
      </c>
      <c r="N11" s="157">
        <v>188</v>
      </c>
      <c r="O11" s="158">
        <v>748</v>
      </c>
      <c r="P11" s="320">
        <v>183</v>
      </c>
      <c r="Q11" s="158">
        <v>685</v>
      </c>
      <c r="R11" s="320">
        <v>173</v>
      </c>
      <c r="S11" s="445">
        <v>744</v>
      </c>
      <c r="T11" s="511">
        <v>192</v>
      </c>
      <c r="U11" s="507">
        <v>726</v>
      </c>
      <c r="V11" s="446">
        <v>201</v>
      </c>
    </row>
    <row r="12" spans="2:24" s="88" customFormat="1" ht="13.5" customHeight="1" thickBot="1">
      <c r="B12" s="322"/>
      <c r="C12" s="416"/>
      <c r="D12" s="416"/>
      <c r="E12" s="215"/>
      <c r="F12" s="215"/>
      <c r="G12" s="215"/>
      <c r="H12" s="215"/>
      <c r="I12" s="215"/>
      <c r="J12" s="215"/>
      <c r="K12" s="215"/>
      <c r="L12" s="215"/>
      <c r="M12" s="215"/>
      <c r="N12" s="215"/>
      <c r="O12" s="416"/>
      <c r="P12" s="416"/>
      <c r="Q12" s="416"/>
      <c r="R12" s="416"/>
      <c r="S12" s="416"/>
      <c r="T12" s="235"/>
      <c r="U12" s="416"/>
      <c r="V12" s="416"/>
    </row>
    <row r="13" spans="2:24" s="88" customFormat="1" ht="15.75" customHeight="1">
      <c r="B13" s="119" t="s">
        <v>77</v>
      </c>
      <c r="C13" s="146"/>
      <c r="D13" s="146"/>
      <c r="E13" s="147"/>
      <c r="F13" s="147"/>
      <c r="G13" s="147"/>
      <c r="H13" s="147"/>
      <c r="I13" s="147"/>
      <c r="J13" s="147"/>
      <c r="K13" s="147"/>
      <c r="L13" s="147"/>
      <c r="M13" s="147"/>
      <c r="N13" s="147"/>
      <c r="O13" s="235"/>
      <c r="P13" s="235"/>
      <c r="Q13" s="235"/>
      <c r="R13" s="235"/>
      <c r="S13" s="235"/>
      <c r="T13" s="146"/>
      <c r="U13" s="235"/>
      <c r="V13" s="219"/>
    </row>
    <row r="14" spans="2:24" s="88" customFormat="1" ht="15.75" customHeight="1">
      <c r="B14" s="27" t="s">
        <v>21</v>
      </c>
      <c r="C14" s="418">
        <v>163</v>
      </c>
      <c r="D14" s="148">
        <v>40</v>
      </c>
      <c r="E14" s="149">
        <v>165</v>
      </c>
      <c r="F14" s="150">
        <v>43</v>
      </c>
      <c r="G14" s="149">
        <v>148</v>
      </c>
      <c r="H14" s="150">
        <v>26</v>
      </c>
      <c r="I14" s="152">
        <v>125</v>
      </c>
      <c r="J14" s="151">
        <v>19</v>
      </c>
      <c r="K14" s="152">
        <v>92</v>
      </c>
      <c r="L14" s="151">
        <v>27</v>
      </c>
      <c r="M14" s="152">
        <v>127</v>
      </c>
      <c r="N14" s="151">
        <v>24</v>
      </c>
      <c r="O14" s="236">
        <v>146</v>
      </c>
      <c r="P14" s="319">
        <v>17</v>
      </c>
      <c r="Q14" s="236">
        <v>123</v>
      </c>
      <c r="R14" s="319">
        <v>13</v>
      </c>
      <c r="S14" s="447">
        <v>118</v>
      </c>
      <c r="T14" s="509">
        <v>23</v>
      </c>
      <c r="U14" s="505">
        <v>115</v>
      </c>
      <c r="V14" s="448">
        <v>23</v>
      </c>
    </row>
    <row r="15" spans="2:24" s="88" customFormat="1" ht="15.75" customHeight="1">
      <c r="B15" s="27" t="s">
        <v>22</v>
      </c>
      <c r="C15" s="418">
        <v>78</v>
      </c>
      <c r="D15" s="148">
        <v>27</v>
      </c>
      <c r="E15" s="149">
        <v>88</v>
      </c>
      <c r="F15" s="150">
        <v>48</v>
      </c>
      <c r="G15" s="149">
        <v>98</v>
      </c>
      <c r="H15" s="150">
        <v>23</v>
      </c>
      <c r="I15" s="152">
        <v>109</v>
      </c>
      <c r="J15" s="151">
        <v>40</v>
      </c>
      <c r="K15" s="152">
        <v>95</v>
      </c>
      <c r="L15" s="151">
        <v>26</v>
      </c>
      <c r="M15" s="152">
        <v>75</v>
      </c>
      <c r="N15" s="151">
        <v>27</v>
      </c>
      <c r="O15" s="152">
        <v>89</v>
      </c>
      <c r="P15" s="321">
        <v>28</v>
      </c>
      <c r="Q15" s="152">
        <v>72</v>
      </c>
      <c r="R15" s="321">
        <v>21</v>
      </c>
      <c r="S15" s="443">
        <v>82</v>
      </c>
      <c r="T15" s="510">
        <v>23</v>
      </c>
      <c r="U15" s="506">
        <v>81</v>
      </c>
      <c r="V15" s="444">
        <v>16</v>
      </c>
    </row>
    <row r="16" spans="2:24" s="88" customFormat="1" ht="15.75" customHeight="1">
      <c r="B16" s="27" t="s">
        <v>23</v>
      </c>
      <c r="C16" s="418">
        <v>140</v>
      </c>
      <c r="D16" s="148">
        <v>47</v>
      </c>
      <c r="E16" s="149">
        <v>144</v>
      </c>
      <c r="F16" s="150">
        <v>70</v>
      </c>
      <c r="G16" s="149">
        <v>168</v>
      </c>
      <c r="H16" s="150">
        <v>36</v>
      </c>
      <c r="I16" s="152">
        <v>142</v>
      </c>
      <c r="J16" s="151">
        <v>48</v>
      </c>
      <c r="K16" s="152">
        <v>144</v>
      </c>
      <c r="L16" s="151">
        <v>36</v>
      </c>
      <c r="M16" s="152">
        <v>132</v>
      </c>
      <c r="N16" s="151">
        <v>34</v>
      </c>
      <c r="O16" s="152">
        <v>157</v>
      </c>
      <c r="P16" s="321">
        <v>21</v>
      </c>
      <c r="Q16" s="152">
        <v>113</v>
      </c>
      <c r="R16" s="321">
        <v>23</v>
      </c>
      <c r="S16" s="443">
        <v>97</v>
      </c>
      <c r="T16" s="510">
        <v>23</v>
      </c>
      <c r="U16" s="506">
        <v>84</v>
      </c>
      <c r="V16" s="444">
        <v>39</v>
      </c>
    </row>
    <row r="17" spans="2:22" s="88" customFormat="1" ht="15.75" customHeight="1">
      <c r="B17" s="27" t="s">
        <v>24</v>
      </c>
      <c r="C17" s="418">
        <v>418</v>
      </c>
      <c r="D17" s="148">
        <v>110</v>
      </c>
      <c r="E17" s="149">
        <v>452</v>
      </c>
      <c r="F17" s="150">
        <v>163</v>
      </c>
      <c r="G17" s="149">
        <v>442</v>
      </c>
      <c r="H17" s="150">
        <v>93</v>
      </c>
      <c r="I17" s="152">
        <v>400</v>
      </c>
      <c r="J17" s="151">
        <v>102</v>
      </c>
      <c r="K17" s="152">
        <v>365</v>
      </c>
      <c r="L17" s="151">
        <v>91</v>
      </c>
      <c r="M17" s="152">
        <v>398</v>
      </c>
      <c r="N17" s="151">
        <v>75</v>
      </c>
      <c r="O17" s="152">
        <v>426</v>
      </c>
      <c r="P17" s="321">
        <v>75</v>
      </c>
      <c r="Q17" s="152">
        <v>364</v>
      </c>
      <c r="R17" s="321">
        <v>68</v>
      </c>
      <c r="S17" s="443">
        <v>354</v>
      </c>
      <c r="T17" s="510">
        <v>86</v>
      </c>
      <c r="U17" s="506">
        <v>349</v>
      </c>
      <c r="V17" s="444">
        <v>87</v>
      </c>
    </row>
    <row r="18" spans="2:22" s="88" customFormat="1" ht="15.75" customHeight="1">
      <c r="B18" s="27" t="s">
        <v>37</v>
      </c>
      <c r="C18" s="418">
        <v>197</v>
      </c>
      <c r="D18" s="148">
        <v>55</v>
      </c>
      <c r="E18" s="149">
        <v>194</v>
      </c>
      <c r="F18" s="150">
        <v>96</v>
      </c>
      <c r="G18" s="149">
        <v>231</v>
      </c>
      <c r="H18" s="150">
        <v>69</v>
      </c>
      <c r="I18" s="152">
        <v>207</v>
      </c>
      <c r="J18" s="151">
        <v>77</v>
      </c>
      <c r="K18" s="152">
        <v>190</v>
      </c>
      <c r="L18" s="151">
        <v>47</v>
      </c>
      <c r="M18" s="152">
        <v>199</v>
      </c>
      <c r="N18" s="151">
        <v>52</v>
      </c>
      <c r="O18" s="152">
        <v>229</v>
      </c>
      <c r="P18" s="321">
        <v>66</v>
      </c>
      <c r="Q18" s="152">
        <v>228</v>
      </c>
      <c r="R18" s="321">
        <v>70</v>
      </c>
      <c r="S18" s="443">
        <v>263</v>
      </c>
      <c r="T18" s="510">
        <v>68</v>
      </c>
      <c r="U18" s="506">
        <v>258</v>
      </c>
      <c r="V18" s="444">
        <v>63</v>
      </c>
    </row>
    <row r="19" spans="2:22" s="88" customFormat="1" ht="15.75" customHeight="1">
      <c r="B19" s="27" t="s">
        <v>38</v>
      </c>
      <c r="C19" s="418">
        <v>258</v>
      </c>
      <c r="D19" s="148">
        <v>87</v>
      </c>
      <c r="E19" s="149">
        <v>263</v>
      </c>
      <c r="F19" s="150">
        <v>104</v>
      </c>
      <c r="G19" s="149">
        <v>289</v>
      </c>
      <c r="H19" s="150">
        <v>69</v>
      </c>
      <c r="I19" s="152">
        <v>207</v>
      </c>
      <c r="J19" s="151">
        <v>106</v>
      </c>
      <c r="K19" s="152">
        <v>208</v>
      </c>
      <c r="L19" s="151">
        <v>94</v>
      </c>
      <c r="M19" s="152">
        <v>203</v>
      </c>
      <c r="N19" s="151">
        <v>87</v>
      </c>
      <c r="O19" s="152">
        <v>279</v>
      </c>
      <c r="P19" s="321">
        <v>80</v>
      </c>
      <c r="Q19" s="152">
        <v>277</v>
      </c>
      <c r="R19" s="321">
        <v>73</v>
      </c>
      <c r="S19" s="443">
        <v>305</v>
      </c>
      <c r="T19" s="510">
        <v>77</v>
      </c>
      <c r="U19" s="506">
        <v>313</v>
      </c>
      <c r="V19" s="444">
        <v>67</v>
      </c>
    </row>
    <row r="20" spans="2:22" s="88" customFormat="1" ht="15.75" customHeight="1" thickBot="1">
      <c r="B20" s="28" t="s">
        <v>135</v>
      </c>
      <c r="C20" s="153">
        <v>119</v>
      </c>
      <c r="D20" s="154">
        <v>30</v>
      </c>
      <c r="E20" s="155">
        <v>122</v>
      </c>
      <c r="F20" s="156">
        <v>45</v>
      </c>
      <c r="G20" s="155">
        <v>116</v>
      </c>
      <c r="H20" s="156">
        <v>30</v>
      </c>
      <c r="I20" s="158">
        <v>102</v>
      </c>
      <c r="J20" s="157">
        <v>43</v>
      </c>
      <c r="K20" s="158">
        <v>101</v>
      </c>
      <c r="L20" s="157">
        <v>39</v>
      </c>
      <c r="M20" s="158">
        <v>97</v>
      </c>
      <c r="N20" s="157">
        <v>37</v>
      </c>
      <c r="O20" s="158">
        <v>121</v>
      </c>
      <c r="P20" s="320">
        <v>49</v>
      </c>
      <c r="Q20" s="158">
        <v>136</v>
      </c>
      <c r="R20" s="320">
        <v>49</v>
      </c>
      <c r="S20" s="445">
        <v>192</v>
      </c>
      <c r="T20" s="511">
        <v>57</v>
      </c>
      <c r="U20" s="507">
        <v>219</v>
      </c>
      <c r="V20" s="446">
        <v>86</v>
      </c>
    </row>
    <row r="21" spans="2:22" s="88" customFormat="1" ht="13.5" customHeight="1" thickBot="1">
      <c r="B21" s="322"/>
      <c r="C21" s="416"/>
      <c r="D21" s="416"/>
      <c r="E21" s="215"/>
      <c r="F21" s="215"/>
      <c r="G21" s="215"/>
      <c r="H21" s="215"/>
      <c r="I21" s="215"/>
      <c r="J21" s="215"/>
      <c r="K21" s="215"/>
      <c r="L21" s="215"/>
      <c r="M21" s="215"/>
      <c r="N21" s="215"/>
      <c r="O21" s="416"/>
      <c r="P21" s="416"/>
      <c r="Q21" s="416"/>
      <c r="R21" s="416"/>
      <c r="S21" s="416"/>
      <c r="T21" s="235"/>
      <c r="U21" s="416"/>
      <c r="V21" s="416"/>
    </row>
    <row r="22" spans="2:22" s="88" customFormat="1" ht="15.75" customHeight="1">
      <c r="B22" s="119" t="s">
        <v>78</v>
      </c>
      <c r="C22" s="146"/>
      <c r="D22" s="146"/>
      <c r="E22" s="147"/>
      <c r="F22" s="147"/>
      <c r="G22" s="147"/>
      <c r="H22" s="147"/>
      <c r="I22" s="147"/>
      <c r="J22" s="147"/>
      <c r="K22" s="147"/>
      <c r="L22" s="147"/>
      <c r="M22" s="147"/>
      <c r="N22" s="147"/>
      <c r="O22" s="235"/>
      <c r="P22" s="235"/>
      <c r="Q22" s="235"/>
      <c r="R22" s="235"/>
      <c r="S22" s="235"/>
      <c r="T22" s="146"/>
      <c r="U22" s="235"/>
      <c r="V22" s="219"/>
    </row>
    <row r="23" spans="2:22" s="88" customFormat="1" ht="15.75" customHeight="1">
      <c r="B23" s="27" t="s">
        <v>25</v>
      </c>
      <c r="C23" s="418">
        <v>429</v>
      </c>
      <c r="D23" s="148">
        <v>128</v>
      </c>
      <c r="E23" s="149">
        <v>473</v>
      </c>
      <c r="F23" s="150">
        <v>206</v>
      </c>
      <c r="G23" s="149">
        <v>485</v>
      </c>
      <c r="H23" s="150">
        <v>122</v>
      </c>
      <c r="I23" s="152">
        <v>449</v>
      </c>
      <c r="J23" s="151">
        <v>138</v>
      </c>
      <c r="K23" s="152">
        <v>422</v>
      </c>
      <c r="L23" s="151">
        <v>104</v>
      </c>
      <c r="M23" s="152">
        <v>419</v>
      </c>
      <c r="N23" s="151">
        <v>107</v>
      </c>
      <c r="O23" s="236">
        <v>488</v>
      </c>
      <c r="P23" s="319">
        <v>107</v>
      </c>
      <c r="Q23" s="236">
        <v>412</v>
      </c>
      <c r="R23" s="319">
        <v>102</v>
      </c>
      <c r="S23" s="447">
        <v>423</v>
      </c>
      <c r="T23" s="509">
        <v>130</v>
      </c>
      <c r="U23" s="505">
        <v>397</v>
      </c>
      <c r="V23" s="448">
        <v>131</v>
      </c>
    </row>
    <row r="24" spans="2:22" s="88" customFormat="1" ht="15.75" customHeight="1">
      <c r="B24" s="27" t="s">
        <v>26</v>
      </c>
      <c r="C24" s="418">
        <v>206</v>
      </c>
      <c r="D24" s="148">
        <v>35</v>
      </c>
      <c r="E24" s="149">
        <v>212</v>
      </c>
      <c r="F24" s="150">
        <v>53</v>
      </c>
      <c r="G24" s="149">
        <v>208</v>
      </c>
      <c r="H24" s="150">
        <v>36</v>
      </c>
      <c r="I24" s="152">
        <v>198</v>
      </c>
      <c r="J24" s="151">
        <v>46</v>
      </c>
      <c r="K24" s="152">
        <v>174</v>
      </c>
      <c r="L24" s="151">
        <v>34</v>
      </c>
      <c r="M24" s="152">
        <v>199</v>
      </c>
      <c r="N24" s="151">
        <v>32</v>
      </c>
      <c r="O24" s="152">
        <v>217</v>
      </c>
      <c r="P24" s="321">
        <v>36</v>
      </c>
      <c r="Q24" s="152">
        <v>189</v>
      </c>
      <c r="R24" s="321">
        <v>44</v>
      </c>
      <c r="S24" s="443">
        <v>232</v>
      </c>
      <c r="T24" s="510">
        <v>38</v>
      </c>
      <c r="U24" s="506">
        <v>247</v>
      </c>
      <c r="V24" s="444">
        <v>46</v>
      </c>
    </row>
    <row r="25" spans="2:22" s="88" customFormat="1" ht="15.75" customHeight="1">
      <c r="B25" s="27" t="s">
        <v>27</v>
      </c>
      <c r="C25" s="418">
        <v>231</v>
      </c>
      <c r="D25" s="148">
        <v>62</v>
      </c>
      <c r="E25" s="149">
        <v>226</v>
      </c>
      <c r="F25" s="150">
        <v>83</v>
      </c>
      <c r="G25" s="149">
        <v>236</v>
      </c>
      <c r="H25" s="150">
        <v>47</v>
      </c>
      <c r="I25" s="152">
        <v>212</v>
      </c>
      <c r="J25" s="151">
        <v>55</v>
      </c>
      <c r="K25" s="152">
        <v>181</v>
      </c>
      <c r="L25" s="151">
        <v>54</v>
      </c>
      <c r="M25" s="152">
        <v>193</v>
      </c>
      <c r="N25" s="151">
        <v>48</v>
      </c>
      <c r="O25" s="152">
        <v>231</v>
      </c>
      <c r="P25" s="321">
        <v>42</v>
      </c>
      <c r="Q25" s="152">
        <v>198</v>
      </c>
      <c r="R25" s="321">
        <v>27</v>
      </c>
      <c r="S25" s="443">
        <v>198</v>
      </c>
      <c r="T25" s="510">
        <v>36</v>
      </c>
      <c r="U25" s="506">
        <v>199</v>
      </c>
      <c r="V25" s="444">
        <v>38</v>
      </c>
    </row>
    <row r="26" spans="2:22" s="88" customFormat="1" ht="15.75" customHeight="1">
      <c r="B26" s="27" t="s">
        <v>28</v>
      </c>
      <c r="C26" s="418">
        <v>134</v>
      </c>
      <c r="D26" s="148">
        <v>46</v>
      </c>
      <c r="E26" s="149">
        <v>160</v>
      </c>
      <c r="F26" s="150">
        <v>62</v>
      </c>
      <c r="G26" s="149">
        <v>172</v>
      </c>
      <c r="H26" s="150">
        <v>42</v>
      </c>
      <c r="I26" s="152">
        <v>146</v>
      </c>
      <c r="J26" s="151">
        <v>43</v>
      </c>
      <c r="K26" s="152">
        <v>125</v>
      </c>
      <c r="L26" s="151">
        <v>29</v>
      </c>
      <c r="M26" s="152">
        <v>123</v>
      </c>
      <c r="N26" s="151">
        <v>24</v>
      </c>
      <c r="O26" s="152">
        <v>106</v>
      </c>
      <c r="P26" s="321">
        <v>21</v>
      </c>
      <c r="Q26" s="152">
        <v>99</v>
      </c>
      <c r="R26" s="321">
        <v>20</v>
      </c>
      <c r="S26" s="443">
        <v>101</v>
      </c>
      <c r="T26" s="510">
        <v>25</v>
      </c>
      <c r="U26" s="506">
        <v>101</v>
      </c>
      <c r="V26" s="444">
        <v>22</v>
      </c>
    </row>
    <row r="27" spans="2:22" s="88" customFormat="1" ht="15.75" customHeight="1">
      <c r="B27" s="27" t="s">
        <v>29</v>
      </c>
      <c r="C27" s="418">
        <v>365</v>
      </c>
      <c r="D27" s="148">
        <v>124</v>
      </c>
      <c r="E27" s="149">
        <v>348</v>
      </c>
      <c r="F27" s="150">
        <v>161</v>
      </c>
      <c r="G27" s="149">
        <v>373</v>
      </c>
      <c r="H27" s="150">
        <v>97</v>
      </c>
      <c r="I27" s="152">
        <v>269</v>
      </c>
      <c r="J27" s="151">
        <v>150</v>
      </c>
      <c r="K27" s="152">
        <v>278</v>
      </c>
      <c r="L27" s="151">
        <v>137</v>
      </c>
      <c r="M27" s="152">
        <v>276</v>
      </c>
      <c r="N27" s="151">
        <v>121</v>
      </c>
      <c r="O27" s="152">
        <v>379</v>
      </c>
      <c r="P27" s="321">
        <v>123</v>
      </c>
      <c r="Q27" s="152">
        <v>390</v>
      </c>
      <c r="R27" s="321">
        <v>115</v>
      </c>
      <c r="S27" s="443">
        <v>450</v>
      </c>
      <c r="T27" s="510">
        <v>127</v>
      </c>
      <c r="U27" s="506">
        <v>466</v>
      </c>
      <c r="V27" s="444">
        <v>140</v>
      </c>
    </row>
    <row r="28" spans="2:22" s="88" customFormat="1" ht="15.75" customHeight="1" thickBot="1">
      <c r="B28" s="28" t="s">
        <v>13</v>
      </c>
      <c r="C28" s="153">
        <v>8</v>
      </c>
      <c r="D28" s="154">
        <v>1</v>
      </c>
      <c r="E28" s="155">
        <v>9</v>
      </c>
      <c r="F28" s="156">
        <v>4</v>
      </c>
      <c r="G28" s="155">
        <v>18</v>
      </c>
      <c r="H28" s="156">
        <v>2</v>
      </c>
      <c r="I28" s="158">
        <v>18</v>
      </c>
      <c r="J28" s="157">
        <v>3</v>
      </c>
      <c r="K28" s="158">
        <v>15</v>
      </c>
      <c r="L28" s="157">
        <v>2</v>
      </c>
      <c r="M28" s="158">
        <v>21</v>
      </c>
      <c r="N28" s="157">
        <v>4</v>
      </c>
      <c r="O28" s="158">
        <v>26</v>
      </c>
      <c r="P28" s="320">
        <v>7</v>
      </c>
      <c r="Q28" s="158">
        <v>25</v>
      </c>
      <c r="R28" s="320">
        <v>9</v>
      </c>
      <c r="S28" s="445">
        <v>7</v>
      </c>
      <c r="T28" s="511">
        <v>1</v>
      </c>
      <c r="U28" s="507">
        <v>9</v>
      </c>
      <c r="V28" s="446">
        <v>4</v>
      </c>
    </row>
    <row r="29" spans="2:22">
      <c r="B29" s="14"/>
      <c r="C29" s="14"/>
      <c r="D29" s="14"/>
      <c r="E29" s="14"/>
      <c r="F29" s="14"/>
      <c r="G29" s="11"/>
      <c r="H29" s="11"/>
      <c r="I29" s="11"/>
      <c r="J29" s="11"/>
      <c r="K29" s="11"/>
      <c r="L29" s="11"/>
      <c r="M29" s="11"/>
      <c r="N29" s="11"/>
    </row>
    <row r="30" spans="2:22">
      <c r="E30" s="503"/>
      <c r="F30" s="503"/>
      <c r="G30" s="503"/>
      <c r="H30" s="503"/>
      <c r="I30" s="503"/>
      <c r="J30" s="503"/>
      <c r="K30" s="503"/>
      <c r="L30" s="503"/>
    </row>
    <row r="31" spans="2:22">
      <c r="E31" s="503"/>
      <c r="F31" s="503"/>
      <c r="G31" s="503"/>
      <c r="H31" s="503"/>
      <c r="I31" s="503"/>
      <c r="J31" s="503"/>
      <c r="K31" s="503"/>
      <c r="L31" s="503"/>
    </row>
    <row r="32" spans="2:22">
      <c r="B32" s="15"/>
      <c r="E32" s="503"/>
      <c r="F32" s="503"/>
      <c r="G32" s="503"/>
      <c r="H32" s="503"/>
      <c r="I32" s="503"/>
      <c r="J32" s="503"/>
      <c r="K32" s="503"/>
      <c r="L32" s="503"/>
    </row>
    <row r="33" spans="5:12">
      <c r="E33" s="503"/>
      <c r="F33" s="503"/>
      <c r="G33" s="503"/>
      <c r="H33" s="503"/>
      <c r="I33" s="503"/>
      <c r="J33" s="503"/>
      <c r="K33" s="503"/>
      <c r="L33" s="503"/>
    </row>
    <row r="34" spans="5:12">
      <c r="E34" s="503"/>
      <c r="F34" s="503"/>
      <c r="G34" s="503"/>
      <c r="H34" s="503"/>
      <c r="I34" s="503"/>
      <c r="J34" s="503"/>
      <c r="K34" s="503"/>
      <c r="L34" s="503"/>
    </row>
    <row r="35" spans="5:12">
      <c r="E35" s="503"/>
      <c r="F35" s="503"/>
      <c r="G35" s="503"/>
      <c r="H35" s="503"/>
      <c r="I35" s="503"/>
      <c r="J35" s="503"/>
      <c r="K35" s="503"/>
      <c r="L35" s="503"/>
    </row>
    <row r="36" spans="5:12">
      <c r="E36" s="503"/>
      <c r="F36" s="503"/>
      <c r="G36" s="503"/>
      <c r="H36" s="503"/>
      <c r="I36" s="503"/>
      <c r="J36" s="503"/>
      <c r="K36" s="503"/>
      <c r="L36" s="503"/>
    </row>
    <row r="37" spans="5:12">
      <c r="E37" s="503"/>
      <c r="F37" s="503"/>
      <c r="G37" s="503"/>
      <c r="H37" s="503"/>
      <c r="I37" s="503"/>
      <c r="J37" s="503"/>
      <c r="K37" s="503"/>
      <c r="L37" s="503"/>
    </row>
    <row r="38" spans="5:12">
      <c r="E38" s="503"/>
      <c r="F38" s="503"/>
      <c r="G38" s="503"/>
      <c r="H38" s="503"/>
      <c r="I38" s="503"/>
      <c r="J38" s="503"/>
      <c r="K38" s="503"/>
      <c r="L38" s="503"/>
    </row>
    <row r="39" spans="5:12">
      <c r="E39" s="503"/>
      <c r="F39" s="503"/>
      <c r="G39" s="503"/>
      <c r="H39" s="503"/>
      <c r="I39" s="503"/>
      <c r="J39" s="503"/>
      <c r="K39" s="503"/>
      <c r="L39" s="503"/>
    </row>
    <row r="40" spans="5:12">
      <c r="E40" s="503"/>
      <c r="F40" s="503"/>
      <c r="G40" s="503"/>
      <c r="H40" s="503"/>
      <c r="I40" s="503"/>
      <c r="J40" s="503"/>
      <c r="K40" s="503"/>
      <c r="L40" s="503"/>
    </row>
    <row r="41" spans="5:12">
      <c r="E41" s="503"/>
      <c r="F41" s="503"/>
      <c r="G41" s="503"/>
      <c r="H41" s="503"/>
      <c r="I41" s="503"/>
      <c r="J41" s="503"/>
      <c r="K41" s="503"/>
      <c r="L41" s="503"/>
    </row>
    <row r="42" spans="5:12">
      <c r="E42" s="503"/>
      <c r="F42" s="503"/>
      <c r="G42" s="503"/>
      <c r="H42" s="503"/>
      <c r="I42" s="503"/>
      <c r="J42" s="503"/>
      <c r="K42" s="503"/>
      <c r="L42" s="503"/>
    </row>
    <row r="43" spans="5:12">
      <c r="E43" s="503"/>
      <c r="F43" s="503"/>
      <c r="G43" s="503"/>
      <c r="H43" s="503"/>
      <c r="I43" s="503"/>
      <c r="J43" s="503"/>
      <c r="K43" s="503"/>
      <c r="L43" s="503"/>
    </row>
    <row r="44" spans="5:12">
      <c r="E44" s="503"/>
      <c r="F44" s="503"/>
      <c r="G44" s="503"/>
      <c r="H44" s="503"/>
      <c r="I44" s="503"/>
      <c r="J44" s="503"/>
      <c r="K44" s="503"/>
      <c r="L44" s="503"/>
    </row>
    <row r="45" spans="5:12">
      <c r="E45" s="503"/>
      <c r="F45" s="503"/>
      <c r="G45" s="503"/>
      <c r="H45" s="503"/>
      <c r="I45" s="503"/>
      <c r="J45" s="503"/>
      <c r="K45" s="503"/>
      <c r="L45" s="503"/>
    </row>
  </sheetData>
  <mergeCells count="11">
    <mergeCell ref="O4:P4"/>
    <mergeCell ref="Q4:R4"/>
    <mergeCell ref="U4:V4"/>
    <mergeCell ref="S4:T4"/>
    <mergeCell ref="B2:V2"/>
    <mergeCell ref="C4:D4"/>
    <mergeCell ref="I4:J4"/>
    <mergeCell ref="M4:N4"/>
    <mergeCell ref="G4:H4"/>
    <mergeCell ref="E4:F4"/>
    <mergeCell ref="K4:L4"/>
  </mergeCells>
  <phoneticPr fontId="0" type="noConversion"/>
  <pageMargins left="0.39370078740157483" right="0.39370078740157483" top="0.98425196850393704" bottom="0.98425196850393704" header="0.51181102362204722" footer="0.51181102362204722"/>
  <pageSetup paperSize="9" scale="94" orientation="landscape" r:id="rId1"/>
  <headerFooter alignWithMargins="0">
    <oddHeader>&amp;L&amp;12&amp;UDeutsches Mobilitätspanel: Statistik 2010&amp;R&amp;12&amp;UInstitut für Verkehrswesen  - KIT</oddHeader>
    <oddFooter>&amp;R&amp;D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F44"/>
  <sheetViews>
    <sheetView showGridLines="0" workbookViewId="0">
      <selection activeCell="E41" sqref="E41"/>
    </sheetView>
  </sheetViews>
  <sheetFormatPr baseColWidth="10" defaultColWidth="11.453125" defaultRowHeight="12.5"/>
  <cols>
    <col min="1" max="1" width="1.1796875" style="3" customWidth="1"/>
    <col min="2" max="2" width="18.81640625" style="3" customWidth="1"/>
    <col min="3" max="4" width="4.453125" style="3" customWidth="1"/>
    <col min="5" max="5" width="4.54296875" style="3" customWidth="1"/>
    <col min="6" max="7" width="4.453125" style="3" customWidth="1"/>
    <col min="8" max="8" width="4.54296875" style="3" customWidth="1"/>
    <col min="9" max="10" width="4.453125" style="3" customWidth="1"/>
    <col min="11" max="11" width="4.54296875" style="3" customWidth="1"/>
    <col min="12" max="13" width="4.453125" style="3" customWidth="1"/>
    <col min="14" max="14" width="4.54296875" style="3" customWidth="1"/>
    <col min="15" max="16" width="4.453125" style="3" customWidth="1"/>
    <col min="17" max="17" width="4.54296875" style="3" customWidth="1"/>
    <col min="18" max="19" width="4.453125" style="3" customWidth="1"/>
    <col min="20" max="20" width="4.54296875" style="3" customWidth="1"/>
    <col min="21" max="22" width="4.453125" style="3" customWidth="1"/>
    <col min="23" max="23" width="4.54296875" style="3" customWidth="1"/>
    <col min="24" max="25" width="4.453125" style="3" customWidth="1"/>
    <col min="26" max="32" width="4.54296875" style="3" customWidth="1"/>
    <col min="33" max="35" width="4.453125" style="3" customWidth="1"/>
    <col min="36" max="36" width="5.453125" style="3" customWidth="1"/>
    <col min="37" max="37" width="11.453125" style="3"/>
    <col min="38" max="38" width="5.1796875" style="3" customWidth="1"/>
    <col min="39" max="16384" width="11.453125" style="3"/>
  </cols>
  <sheetData>
    <row r="1" spans="1:32" ht="6.75" customHeight="1" thickBot="1"/>
    <row r="2" spans="1:32" s="130" customFormat="1" ht="22.5" customHeight="1" thickBot="1">
      <c r="B2" s="688" t="s">
        <v>122</v>
      </c>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90"/>
    </row>
    <row r="3" spans="1:32" s="130" customFormat="1" ht="8.25" customHeight="1"/>
    <row r="4" spans="1:32" s="88" customFormat="1" ht="14.25" customHeight="1" thickBot="1">
      <c r="O4" s="133"/>
      <c r="P4" s="133"/>
      <c r="Q4" s="133"/>
      <c r="R4" s="133"/>
      <c r="S4" s="133"/>
      <c r="T4" s="133"/>
      <c r="U4" s="133"/>
      <c r="V4" s="133"/>
      <c r="W4" s="133"/>
    </row>
    <row r="5" spans="1:32" s="131" customFormat="1" ht="15.75" customHeight="1">
      <c r="A5" s="416"/>
      <c r="B5" s="692" t="s">
        <v>154</v>
      </c>
      <c r="C5" s="683">
        <v>2002</v>
      </c>
      <c r="D5" s="691"/>
      <c r="E5" s="684"/>
      <c r="F5" s="683">
        <v>2003</v>
      </c>
      <c r="G5" s="691"/>
      <c r="H5" s="684"/>
      <c r="I5" s="685">
        <v>2004</v>
      </c>
      <c r="J5" s="687"/>
      <c r="K5" s="686"/>
      <c r="L5" s="685">
        <v>2005</v>
      </c>
      <c r="M5" s="687"/>
      <c r="N5" s="686"/>
      <c r="O5" s="685">
        <v>2006</v>
      </c>
      <c r="P5" s="687"/>
      <c r="Q5" s="686"/>
      <c r="R5" s="685">
        <v>2007</v>
      </c>
      <c r="S5" s="687"/>
      <c r="T5" s="686"/>
      <c r="U5" s="685">
        <v>2008</v>
      </c>
      <c r="V5" s="687"/>
      <c r="W5" s="686"/>
      <c r="X5" s="678">
        <v>2009</v>
      </c>
      <c r="Y5" s="676"/>
      <c r="Z5" s="676"/>
      <c r="AA5" s="678">
        <v>2010</v>
      </c>
      <c r="AB5" s="676"/>
      <c r="AC5" s="676"/>
      <c r="AD5" s="679">
        <v>2011</v>
      </c>
      <c r="AE5" s="681"/>
      <c r="AF5" s="682"/>
    </row>
    <row r="6" spans="1:32" s="132" customFormat="1" ht="15.75" customHeight="1" thickBot="1">
      <c r="B6" s="693"/>
      <c r="C6" s="170" t="s">
        <v>34</v>
      </c>
      <c r="D6" s="169" t="s">
        <v>35</v>
      </c>
      <c r="E6" s="171" t="s">
        <v>89</v>
      </c>
      <c r="F6" s="170" t="s">
        <v>34</v>
      </c>
      <c r="G6" s="169" t="s">
        <v>35</v>
      </c>
      <c r="H6" s="171" t="s">
        <v>89</v>
      </c>
      <c r="I6" s="172" t="s">
        <v>34</v>
      </c>
      <c r="J6" s="173" t="s">
        <v>35</v>
      </c>
      <c r="K6" s="174" t="s">
        <v>89</v>
      </c>
      <c r="L6" s="172" t="s">
        <v>34</v>
      </c>
      <c r="M6" s="173" t="s">
        <v>35</v>
      </c>
      <c r="N6" s="174" t="s">
        <v>89</v>
      </c>
      <c r="O6" s="172" t="s">
        <v>34</v>
      </c>
      <c r="P6" s="173" t="s">
        <v>35</v>
      </c>
      <c r="Q6" s="174" t="s">
        <v>89</v>
      </c>
      <c r="R6" s="172" t="s">
        <v>34</v>
      </c>
      <c r="S6" s="173" t="s">
        <v>35</v>
      </c>
      <c r="T6" s="174" t="s">
        <v>89</v>
      </c>
      <c r="U6" s="172" t="s">
        <v>34</v>
      </c>
      <c r="V6" s="173" t="s">
        <v>35</v>
      </c>
      <c r="W6" s="174" t="s">
        <v>89</v>
      </c>
      <c r="X6" s="228" t="s">
        <v>34</v>
      </c>
      <c r="Y6" s="175" t="s">
        <v>35</v>
      </c>
      <c r="Z6" s="175" t="s">
        <v>89</v>
      </c>
      <c r="AA6" s="228" t="s">
        <v>34</v>
      </c>
      <c r="AB6" s="175" t="s">
        <v>35</v>
      </c>
      <c r="AC6" s="175" t="s">
        <v>89</v>
      </c>
      <c r="AD6" s="325" t="s">
        <v>34</v>
      </c>
      <c r="AE6" s="326" t="s">
        <v>35</v>
      </c>
      <c r="AF6" s="327" t="s">
        <v>89</v>
      </c>
    </row>
    <row r="7" spans="1:32" s="132" customFormat="1" ht="13.5" customHeight="1" thickBot="1">
      <c r="B7" s="333"/>
      <c r="C7" s="323"/>
      <c r="D7" s="323"/>
      <c r="E7" s="323"/>
      <c r="F7" s="323"/>
      <c r="G7" s="323"/>
      <c r="H7" s="323"/>
      <c r="I7" s="324"/>
      <c r="J7" s="324"/>
      <c r="K7" s="324"/>
      <c r="L7" s="324"/>
      <c r="M7" s="324"/>
      <c r="N7" s="324"/>
      <c r="O7" s="324"/>
      <c r="P7" s="324"/>
      <c r="Q7" s="324"/>
      <c r="R7" s="324"/>
      <c r="S7" s="324"/>
      <c r="T7" s="324"/>
      <c r="U7" s="324"/>
      <c r="V7" s="324"/>
      <c r="W7" s="324"/>
    </row>
    <row r="8" spans="1:32" s="88" customFormat="1" ht="15.75" customHeight="1">
      <c r="B8" s="193" t="s">
        <v>79</v>
      </c>
      <c r="C8" s="176"/>
      <c r="D8" s="176"/>
      <c r="E8" s="176"/>
      <c r="F8" s="176"/>
      <c r="G8" s="176"/>
      <c r="H8" s="176"/>
      <c r="I8" s="177"/>
      <c r="J8" s="177"/>
      <c r="K8" s="177"/>
      <c r="L8" s="177"/>
      <c r="M8" s="177"/>
      <c r="N8" s="177"/>
      <c r="O8" s="177"/>
      <c r="P8" s="177"/>
      <c r="Q8" s="177"/>
      <c r="R8" s="177"/>
      <c r="S8" s="177"/>
      <c r="T8" s="177"/>
      <c r="U8" s="177"/>
      <c r="V8" s="177"/>
      <c r="W8" s="177"/>
      <c r="X8" s="214"/>
      <c r="Y8" s="214"/>
      <c r="Z8" s="214"/>
      <c r="AA8" s="214"/>
      <c r="AB8" s="214"/>
      <c r="AC8" s="214"/>
      <c r="AD8" s="235"/>
      <c r="AE8" s="235"/>
      <c r="AF8" s="219"/>
    </row>
    <row r="9" spans="1:32" s="88" customFormat="1" ht="15.75" customHeight="1">
      <c r="B9" s="194" t="s">
        <v>1</v>
      </c>
      <c r="C9" s="178">
        <v>31.67</v>
      </c>
      <c r="D9" s="407">
        <v>36.549912889720993</v>
      </c>
      <c r="E9" s="407">
        <v>36.700000000000003</v>
      </c>
      <c r="F9" s="179">
        <v>31.612318840579711</v>
      </c>
      <c r="G9" s="180">
        <v>36.735273609999219</v>
      </c>
      <c r="H9" s="180">
        <v>37.090344678674917</v>
      </c>
      <c r="I9" s="179">
        <v>33.107454017424978</v>
      </c>
      <c r="J9" s="180">
        <v>36.735273609999219</v>
      </c>
      <c r="K9" s="180">
        <v>37.189308445249338</v>
      </c>
      <c r="L9" s="179">
        <v>33.057851239669425</v>
      </c>
      <c r="M9" s="180">
        <v>37.232247840089975</v>
      </c>
      <c r="N9" s="180">
        <v>36.914265679092409</v>
      </c>
      <c r="O9" s="179">
        <v>35.170893054024255</v>
      </c>
      <c r="P9" s="180">
        <v>37.509572675754328</v>
      </c>
      <c r="Q9" s="180">
        <v>37.199660864378146</v>
      </c>
      <c r="R9" s="179">
        <v>31.194690265486727</v>
      </c>
      <c r="S9" s="180">
        <v>38.200000000000003</v>
      </c>
      <c r="T9" s="180">
        <v>38.54395820654166</v>
      </c>
      <c r="U9" s="242">
        <v>31.9</v>
      </c>
      <c r="V9" s="262">
        <v>38.799999999999997</v>
      </c>
      <c r="W9" s="329">
        <v>37.4</v>
      </c>
      <c r="X9" s="242">
        <v>30</v>
      </c>
      <c r="Y9" s="262">
        <v>39.4</v>
      </c>
      <c r="Z9" s="329">
        <v>38.5</v>
      </c>
      <c r="AA9" s="462">
        <v>28.790786948176581</v>
      </c>
      <c r="AB9" s="256">
        <v>39.796959366990997</v>
      </c>
      <c r="AC9" s="515">
        <v>38.720915650873231</v>
      </c>
      <c r="AD9" s="512">
        <v>28.770949720670391</v>
      </c>
      <c r="AE9" s="256">
        <v>40.194569911152996</v>
      </c>
      <c r="AF9" s="459">
        <v>39.48487045497761</v>
      </c>
    </row>
    <row r="10" spans="1:32" s="88" customFormat="1" ht="15.75" customHeight="1">
      <c r="B10" s="194" t="s">
        <v>2</v>
      </c>
      <c r="C10" s="178">
        <v>32.69</v>
      </c>
      <c r="D10" s="407">
        <v>33.559560028083311</v>
      </c>
      <c r="E10" s="407">
        <v>32.700000000000003</v>
      </c>
      <c r="F10" s="179">
        <v>34.873188405797102</v>
      </c>
      <c r="G10" s="180">
        <v>33.726725718565199</v>
      </c>
      <c r="H10" s="180">
        <v>32.959573935725672</v>
      </c>
      <c r="I10" s="179">
        <v>34.946757018393029</v>
      </c>
      <c r="J10" s="180">
        <v>33.726725718565199</v>
      </c>
      <c r="K10" s="180">
        <v>32.958083933256049</v>
      </c>
      <c r="L10" s="179">
        <v>35.640495867768593</v>
      </c>
      <c r="M10" s="180">
        <v>34.085680691171213</v>
      </c>
      <c r="N10" s="180">
        <v>34.919884725403158</v>
      </c>
      <c r="O10" s="179">
        <v>32.194046306504958</v>
      </c>
      <c r="P10" s="180">
        <v>33.869403175575634</v>
      </c>
      <c r="Q10" s="180">
        <v>33.79903613330486</v>
      </c>
      <c r="R10" s="179">
        <v>34.955752212389385</v>
      </c>
      <c r="S10" s="180">
        <v>33.9</v>
      </c>
      <c r="T10" s="180">
        <v>34.949050927066331</v>
      </c>
      <c r="U10" s="243">
        <v>38.299999999999997</v>
      </c>
      <c r="V10" s="229">
        <v>34</v>
      </c>
      <c r="W10" s="328">
        <v>35.4</v>
      </c>
      <c r="X10" s="243">
        <v>42.4</v>
      </c>
      <c r="Y10" s="229">
        <v>34</v>
      </c>
      <c r="Z10" s="328">
        <v>35.6</v>
      </c>
      <c r="AA10" s="463">
        <v>42.802303262955853</v>
      </c>
      <c r="AB10" s="407">
        <v>34.188459528726803</v>
      </c>
      <c r="AC10" s="516">
        <v>35.348298312493782</v>
      </c>
      <c r="AD10" s="513">
        <v>40.316573556797017</v>
      </c>
      <c r="AE10" s="407">
        <v>34.2259393458083</v>
      </c>
      <c r="AF10" s="461">
        <v>34.640784003962352</v>
      </c>
    </row>
    <row r="11" spans="1:32" s="88" customFormat="1" ht="15.75" customHeight="1">
      <c r="B11" s="194" t="s">
        <v>3</v>
      </c>
      <c r="C11" s="178">
        <v>15.68</v>
      </c>
      <c r="D11" s="407">
        <v>14.306888212809111</v>
      </c>
      <c r="E11" s="407">
        <v>14.9</v>
      </c>
      <c r="F11" s="179">
        <v>15.126811594202898</v>
      </c>
      <c r="G11" s="180">
        <v>14.17245564651499</v>
      </c>
      <c r="H11" s="180">
        <v>14.362726043167818</v>
      </c>
      <c r="I11" s="179">
        <v>16.069699903194579</v>
      </c>
      <c r="J11" s="180">
        <v>14.17245564651499</v>
      </c>
      <c r="K11" s="180">
        <v>15.115061612430546</v>
      </c>
      <c r="L11" s="179">
        <v>14.256198347107439</v>
      </c>
      <c r="M11" s="180">
        <v>13.836204693011606</v>
      </c>
      <c r="N11" s="180">
        <v>13.536301841120657</v>
      </c>
      <c r="O11" s="179">
        <v>15.214994487320837</v>
      </c>
      <c r="P11" s="180">
        <v>13.9761066013172</v>
      </c>
      <c r="Q11" s="180">
        <v>13.504315587715466</v>
      </c>
      <c r="R11" s="179">
        <v>16.482300884955752</v>
      </c>
      <c r="S11" s="180">
        <v>13.6</v>
      </c>
      <c r="T11" s="180">
        <v>13.00142184428635</v>
      </c>
      <c r="U11" s="243">
        <v>13.1</v>
      </c>
      <c r="V11" s="229">
        <v>13.4</v>
      </c>
      <c r="W11" s="328">
        <v>13.3</v>
      </c>
      <c r="X11" s="243">
        <v>12.5</v>
      </c>
      <c r="Y11" s="229">
        <v>13.1</v>
      </c>
      <c r="Z11" s="328">
        <v>13.1</v>
      </c>
      <c r="AA11" s="463">
        <v>12.763915547024952</v>
      </c>
      <c r="AB11" s="407">
        <v>12.787081042076201</v>
      </c>
      <c r="AC11" s="516">
        <v>12.513905734780424</v>
      </c>
      <c r="AD11" s="513">
        <v>14.711359404096834</v>
      </c>
      <c r="AE11" s="407">
        <v>12.6247083933092</v>
      </c>
      <c r="AF11" s="461">
        <v>12.740108307584332</v>
      </c>
    </row>
    <row r="12" spans="1:32" s="88" customFormat="1" ht="15.75" customHeight="1" thickBot="1">
      <c r="B12" s="241" t="s">
        <v>30</v>
      </c>
      <c r="C12" s="184">
        <v>19.96</v>
      </c>
      <c r="D12" s="185">
        <v>15.58363886938659</v>
      </c>
      <c r="E12" s="185">
        <v>15.69</v>
      </c>
      <c r="F12" s="187">
        <v>18.387681159420289</v>
      </c>
      <c r="G12" s="188">
        <v>15.365545024920591</v>
      </c>
      <c r="H12" s="188">
        <v>15.587355342431596</v>
      </c>
      <c r="I12" s="187">
        <v>15.876089060987415</v>
      </c>
      <c r="J12" s="188">
        <v>15.365545024920591</v>
      </c>
      <c r="K12" s="188">
        <v>14.737546009064072</v>
      </c>
      <c r="L12" s="187">
        <v>17.045454545454547</v>
      </c>
      <c r="M12" s="188">
        <v>14.845866775727213</v>
      </c>
      <c r="N12" s="188">
        <v>14.62954775438377</v>
      </c>
      <c r="O12" s="187">
        <v>17.420066152149943</v>
      </c>
      <c r="P12" s="188">
        <v>14.644917547352836</v>
      </c>
      <c r="Q12" s="188">
        <v>15.496987414601531</v>
      </c>
      <c r="R12" s="187">
        <v>17.367256637168143</v>
      </c>
      <c r="S12" s="188">
        <v>14.3</v>
      </c>
      <c r="T12" s="188">
        <v>13.505569022105641</v>
      </c>
      <c r="U12" s="244">
        <v>16.7</v>
      </c>
      <c r="V12" s="263">
        <v>13.9</v>
      </c>
      <c r="W12" s="332">
        <v>13.8</v>
      </c>
      <c r="X12" s="244">
        <v>15.1</v>
      </c>
      <c r="Y12" s="263">
        <v>13.5</v>
      </c>
      <c r="Z12" s="332">
        <v>12.8</v>
      </c>
      <c r="AA12" s="464">
        <v>15.64299424184261</v>
      </c>
      <c r="AB12" s="185">
        <v>13.227500062206101</v>
      </c>
      <c r="AC12" s="517">
        <v>13.416880301852565</v>
      </c>
      <c r="AD12" s="514">
        <v>16.201117318435752</v>
      </c>
      <c r="AE12" s="185">
        <v>12.954782349729498</v>
      </c>
      <c r="AF12" s="460">
        <v>13.134237233475705</v>
      </c>
    </row>
    <row r="13" spans="1:32" s="88" customFormat="1" ht="13.5" customHeight="1" thickBot="1">
      <c r="B13" s="330"/>
      <c r="C13" s="132"/>
      <c r="D13" s="132"/>
      <c r="E13" s="132"/>
      <c r="F13" s="331"/>
      <c r="G13" s="331"/>
      <c r="H13" s="331"/>
      <c r="I13" s="331"/>
      <c r="J13" s="331"/>
      <c r="K13" s="331"/>
      <c r="L13" s="331"/>
      <c r="M13" s="331"/>
      <c r="N13" s="331"/>
      <c r="O13" s="331"/>
      <c r="P13" s="331"/>
      <c r="Q13" s="331"/>
      <c r="R13" s="331"/>
      <c r="S13" s="331"/>
      <c r="T13" s="331"/>
      <c r="U13" s="229"/>
      <c r="V13" s="229"/>
      <c r="W13" s="229"/>
      <c r="X13" s="229"/>
      <c r="Y13" s="229"/>
      <c r="Z13" s="229"/>
      <c r="AA13" s="407"/>
      <c r="AB13" s="407"/>
      <c r="AC13" s="257"/>
      <c r="AD13" s="407"/>
      <c r="AE13" s="407"/>
      <c r="AF13" s="407"/>
    </row>
    <row r="14" spans="1:32" s="88" customFormat="1" ht="15.75" customHeight="1">
      <c r="B14" s="193" t="s">
        <v>73</v>
      </c>
      <c r="C14" s="189"/>
      <c r="D14" s="189"/>
      <c r="E14" s="189"/>
      <c r="F14" s="190"/>
      <c r="G14" s="190"/>
      <c r="H14" s="190"/>
      <c r="I14" s="190"/>
      <c r="J14" s="190"/>
      <c r="K14" s="190"/>
      <c r="L14" s="190"/>
      <c r="M14" s="190"/>
      <c r="N14" s="190"/>
      <c r="O14" s="190"/>
      <c r="P14" s="190"/>
      <c r="Q14" s="190"/>
      <c r="R14" s="190"/>
      <c r="S14" s="190"/>
      <c r="T14" s="190"/>
      <c r="U14" s="230"/>
      <c r="V14" s="230"/>
      <c r="W14" s="230"/>
      <c r="X14" s="230"/>
      <c r="Y14" s="230"/>
      <c r="Z14" s="230"/>
      <c r="AA14" s="257"/>
      <c r="AB14" s="257"/>
      <c r="AC14" s="189"/>
      <c r="AD14" s="257"/>
      <c r="AE14" s="257"/>
      <c r="AF14" s="258"/>
    </row>
    <row r="15" spans="1:32" s="88" customFormat="1" ht="15.75" customHeight="1">
      <c r="B15" s="196" t="s">
        <v>84</v>
      </c>
      <c r="C15" s="407">
        <v>35.64</v>
      </c>
      <c r="D15" s="407">
        <v>38.845983826091484</v>
      </c>
      <c r="E15" s="407">
        <v>37.89</v>
      </c>
      <c r="F15" s="179">
        <v>38.134057971014492</v>
      </c>
      <c r="G15" s="180">
        <v>38.891614802572114</v>
      </c>
      <c r="H15" s="180">
        <v>37.001332836003868</v>
      </c>
      <c r="I15" s="179">
        <v>38.722168441432721</v>
      </c>
      <c r="J15" s="180">
        <v>38.891614802572114</v>
      </c>
      <c r="K15" s="180">
        <v>37.009323865456629</v>
      </c>
      <c r="L15" s="191">
        <v>40.289256198347111</v>
      </c>
      <c r="M15" s="192">
        <v>38.489852257042074</v>
      </c>
      <c r="N15" s="180">
        <v>37.931572154002623</v>
      </c>
      <c r="O15" s="191">
        <v>40.573318632855568</v>
      </c>
      <c r="P15" s="192">
        <v>38.321335579721243</v>
      </c>
      <c r="Q15" s="180">
        <v>38.316241408578897</v>
      </c>
      <c r="R15" s="191">
        <v>38.827433628318587</v>
      </c>
      <c r="S15" s="192">
        <v>40.126273253087234</v>
      </c>
      <c r="T15" s="180">
        <v>38.267491448053015</v>
      </c>
      <c r="U15" s="242">
        <v>37.9</v>
      </c>
      <c r="V15" s="262">
        <v>38.200000000000003</v>
      </c>
      <c r="W15" s="329">
        <v>37.1</v>
      </c>
      <c r="X15" s="242">
        <v>37.200000000000003</v>
      </c>
      <c r="Y15" s="262">
        <v>38.1</v>
      </c>
      <c r="Z15" s="329">
        <v>36.299999999999997</v>
      </c>
      <c r="AA15" s="462">
        <v>37.523992322456813</v>
      </c>
      <c r="AB15" s="256">
        <v>37.925800592201803</v>
      </c>
      <c r="AC15" s="515">
        <v>35.645752133346541</v>
      </c>
      <c r="AD15" s="512">
        <v>40.875232774674117</v>
      </c>
      <c r="AE15" s="256">
        <v>38.032957760460597</v>
      </c>
      <c r="AF15" s="459">
        <v>38.079370357267962</v>
      </c>
    </row>
    <row r="16" spans="1:32" s="88" customFormat="1" ht="15.75" customHeight="1">
      <c r="B16" s="196" t="s">
        <v>31</v>
      </c>
      <c r="C16" s="407">
        <v>27.6</v>
      </c>
      <c r="D16" s="407">
        <v>26.632342616428744</v>
      </c>
      <c r="E16" s="407">
        <v>27.22</v>
      </c>
      <c r="F16" s="179">
        <v>26.358695652173914</v>
      </c>
      <c r="G16" s="180">
        <v>26.340934328435296</v>
      </c>
      <c r="H16" s="180">
        <v>28.483186397231247</v>
      </c>
      <c r="I16" s="179">
        <v>25.266214908034851</v>
      </c>
      <c r="J16" s="180">
        <v>26.340934328435296</v>
      </c>
      <c r="K16" s="180">
        <v>27.341202561814825</v>
      </c>
      <c r="L16" s="191">
        <v>24.276859504132233</v>
      </c>
      <c r="M16" s="192">
        <v>26.969480087930066</v>
      </c>
      <c r="N16" s="180">
        <v>26.53988331806503</v>
      </c>
      <c r="O16" s="191">
        <v>24.145534729878719</v>
      </c>
      <c r="P16" s="192">
        <v>27.02813090315005</v>
      </c>
      <c r="Q16" s="180">
        <v>26.561678159529549</v>
      </c>
      <c r="R16" s="191">
        <v>25.774336283185843</v>
      </c>
      <c r="S16" s="192">
        <v>27.204909367434023</v>
      </c>
      <c r="T16" s="180">
        <v>27.295220982154841</v>
      </c>
      <c r="U16" s="243">
        <v>27.1</v>
      </c>
      <c r="V16" s="229">
        <v>27</v>
      </c>
      <c r="W16" s="328">
        <v>27.4</v>
      </c>
      <c r="X16" s="243">
        <v>26.3</v>
      </c>
      <c r="Y16" s="229">
        <v>27.2</v>
      </c>
      <c r="Z16" s="328">
        <v>26.2</v>
      </c>
      <c r="AA16" s="463">
        <v>25.815738963531668</v>
      </c>
      <c r="AB16" s="407">
        <v>27.206449525989701</v>
      </c>
      <c r="AC16" s="516">
        <v>26.849544526799395</v>
      </c>
      <c r="AD16" s="513">
        <v>25.139664804469273</v>
      </c>
      <c r="AE16" s="407">
        <v>27.234824043281904</v>
      </c>
      <c r="AF16" s="461">
        <v>25.641526258489563</v>
      </c>
    </row>
    <row r="17" spans="2:32" s="88" customFormat="1" ht="15.75" customHeight="1" thickBot="1">
      <c r="B17" s="197" t="s">
        <v>85</v>
      </c>
      <c r="C17" s="185">
        <v>36.76</v>
      </c>
      <c r="D17" s="185">
        <v>34.521673557479787</v>
      </c>
      <c r="E17" s="185">
        <v>34.89</v>
      </c>
      <c r="F17" s="187">
        <v>35.507246376811594</v>
      </c>
      <c r="G17" s="188">
        <v>34.76745086899259</v>
      </c>
      <c r="H17" s="188">
        <v>34.515480766764881</v>
      </c>
      <c r="I17" s="187">
        <v>36.011616650532432</v>
      </c>
      <c r="J17" s="188">
        <v>34.76745086899259</v>
      </c>
      <c r="K17" s="188">
        <v>35.649473572728546</v>
      </c>
      <c r="L17" s="187">
        <v>35.433884297520663</v>
      </c>
      <c r="M17" s="188">
        <v>34.54066765502786</v>
      </c>
      <c r="N17" s="188">
        <v>35.528544527932354</v>
      </c>
      <c r="O17" s="187">
        <v>35.281146637265707</v>
      </c>
      <c r="P17" s="188">
        <v>34.650533517128707</v>
      </c>
      <c r="Q17" s="188">
        <v>35.122080431891568</v>
      </c>
      <c r="R17" s="187">
        <v>35.398230088495581</v>
      </c>
      <c r="S17" s="188">
        <v>32.668817379478746</v>
      </c>
      <c r="T17" s="188">
        <v>34.437287569792147</v>
      </c>
      <c r="U17" s="244">
        <v>34.9</v>
      </c>
      <c r="V17" s="263">
        <v>34.700000000000003</v>
      </c>
      <c r="W17" s="332">
        <v>35.6</v>
      </c>
      <c r="X17" s="244">
        <v>36.6</v>
      </c>
      <c r="Y17" s="263">
        <v>34.700000000000003</v>
      </c>
      <c r="Z17" s="332">
        <v>37.5</v>
      </c>
      <c r="AA17" s="464">
        <v>36.660268714011515</v>
      </c>
      <c r="AB17" s="185">
        <v>34.8677498818085</v>
      </c>
      <c r="AC17" s="517">
        <v>37.504703339854075</v>
      </c>
      <c r="AD17" s="514">
        <v>33.985102420856613</v>
      </c>
      <c r="AE17" s="185">
        <v>34.732218196257506</v>
      </c>
      <c r="AF17" s="460">
        <v>36.279103384242461</v>
      </c>
    </row>
    <row r="18" spans="2:32" s="88" customFormat="1" ht="13.5" customHeight="1" thickBot="1">
      <c r="B18" s="330"/>
      <c r="C18" s="132"/>
      <c r="D18" s="132"/>
      <c r="E18" s="132"/>
      <c r="F18" s="331"/>
      <c r="G18" s="331"/>
      <c r="H18" s="331"/>
      <c r="I18" s="331"/>
      <c r="J18" s="331"/>
      <c r="K18" s="331"/>
      <c r="L18" s="331"/>
      <c r="M18" s="331"/>
      <c r="N18" s="331"/>
      <c r="O18" s="331"/>
      <c r="P18" s="331"/>
      <c r="Q18" s="331"/>
      <c r="R18" s="331"/>
      <c r="S18" s="331"/>
      <c r="T18" s="331"/>
      <c r="U18" s="229"/>
      <c r="V18" s="229"/>
      <c r="W18" s="229"/>
      <c r="X18" s="229"/>
      <c r="Y18" s="229"/>
      <c r="Z18" s="229"/>
      <c r="AA18" s="407"/>
      <c r="AB18" s="407"/>
      <c r="AC18" s="257"/>
      <c r="AD18" s="407"/>
      <c r="AE18" s="407"/>
      <c r="AF18" s="407"/>
    </row>
    <row r="19" spans="2:32" s="88" customFormat="1" ht="15.75" customHeight="1">
      <c r="B19" s="193" t="s">
        <v>74</v>
      </c>
      <c r="C19" s="189"/>
      <c r="D19" s="189"/>
      <c r="E19" s="189"/>
      <c r="F19" s="190"/>
      <c r="G19" s="190"/>
      <c r="H19" s="190"/>
      <c r="I19" s="190"/>
      <c r="J19" s="190"/>
      <c r="K19" s="190"/>
      <c r="L19" s="190"/>
      <c r="M19" s="190"/>
      <c r="N19" s="190"/>
      <c r="O19" s="190"/>
      <c r="P19" s="190"/>
      <c r="Q19" s="190"/>
      <c r="R19" s="190"/>
      <c r="S19" s="190"/>
      <c r="T19" s="190"/>
      <c r="U19" s="230"/>
      <c r="V19" s="230"/>
      <c r="W19" s="230"/>
      <c r="X19" s="230"/>
      <c r="Y19" s="230"/>
      <c r="Z19" s="230"/>
      <c r="AA19" s="257"/>
      <c r="AB19" s="257"/>
      <c r="AC19" s="189"/>
      <c r="AD19" s="257"/>
      <c r="AE19" s="257"/>
      <c r="AF19" s="258"/>
    </row>
    <row r="20" spans="2:32" s="88" customFormat="1" ht="15.75" customHeight="1">
      <c r="B20" s="194" t="s">
        <v>9</v>
      </c>
      <c r="C20" s="178">
        <v>21.28</v>
      </c>
      <c r="D20" s="407">
        <v>21.596088223852902</v>
      </c>
      <c r="E20" s="407">
        <v>21.65</v>
      </c>
      <c r="F20" s="179">
        <v>20.108695652173914</v>
      </c>
      <c r="G20" s="180">
        <v>21.327596230467375</v>
      </c>
      <c r="H20" s="180">
        <v>21.306449227974426</v>
      </c>
      <c r="I20" s="179">
        <v>18.780251694094868</v>
      </c>
      <c r="J20" s="180">
        <v>21.327596230467375</v>
      </c>
      <c r="K20" s="180">
        <v>21.342927664913439</v>
      </c>
      <c r="L20" s="181">
        <v>17.458677685950413</v>
      </c>
      <c r="M20" s="180">
        <v>20.62419437679802</v>
      </c>
      <c r="N20" s="180">
        <v>20.62419437679802</v>
      </c>
      <c r="O20" s="181">
        <v>16.868798235942666</v>
      </c>
      <c r="P20" s="180">
        <v>20.9</v>
      </c>
      <c r="Q20" s="180">
        <v>20.848975303620932</v>
      </c>
      <c r="R20" s="181">
        <v>18.805309734513276</v>
      </c>
      <c r="S20" s="180">
        <v>22.020984489190301</v>
      </c>
      <c r="T20" s="180">
        <v>22.092055574602981</v>
      </c>
      <c r="U20" s="242">
        <v>18.5</v>
      </c>
      <c r="V20" s="262">
        <v>23</v>
      </c>
      <c r="W20" s="329">
        <v>23</v>
      </c>
      <c r="X20" s="242">
        <v>16.899999999999999</v>
      </c>
      <c r="Y20" s="262">
        <v>23</v>
      </c>
      <c r="Z20" s="329">
        <v>23.1</v>
      </c>
      <c r="AA20" s="462">
        <v>14.395393474088291</v>
      </c>
      <c r="AB20" s="256">
        <v>22.9</v>
      </c>
      <c r="AC20" s="515">
        <v>22.854004414432371</v>
      </c>
      <c r="AD20" s="512">
        <v>13.314711359404097</v>
      </c>
      <c r="AE20" s="256">
        <v>22.5710645118534</v>
      </c>
      <c r="AF20" s="459">
        <v>22.573448077482404</v>
      </c>
    </row>
    <row r="21" spans="2:32" s="88" customFormat="1" ht="15.75" customHeight="1">
      <c r="B21" s="194" t="s">
        <v>10</v>
      </c>
      <c r="C21" s="178">
        <v>49.39</v>
      </c>
      <c r="D21" s="407">
        <v>51.614080586725805</v>
      </c>
      <c r="E21" s="407">
        <v>51.57</v>
      </c>
      <c r="F21" s="179">
        <v>48.822463768115945</v>
      </c>
      <c r="G21" s="180">
        <v>51.845756336875631</v>
      </c>
      <c r="H21" s="180">
        <v>51.881010282641725</v>
      </c>
      <c r="I21" s="179">
        <v>49.757986447241045</v>
      </c>
      <c r="J21" s="180">
        <v>51.845756336875631</v>
      </c>
      <c r="K21" s="180">
        <v>51.847850634500233</v>
      </c>
      <c r="L21" s="181">
        <v>49.070247933884296</v>
      </c>
      <c r="M21" s="180">
        <v>53.450085150648363</v>
      </c>
      <c r="N21" s="180">
        <v>53.450085150648363</v>
      </c>
      <c r="O21" s="181">
        <v>52.149944873208376</v>
      </c>
      <c r="P21" s="180">
        <v>51.6</v>
      </c>
      <c r="Q21" s="180">
        <v>51.521877623328827</v>
      </c>
      <c r="R21" s="181">
        <v>48.119469026548678</v>
      </c>
      <c r="S21" s="180">
        <v>50.849029523419588</v>
      </c>
      <c r="T21" s="180">
        <v>50.583213457002699</v>
      </c>
      <c r="U21" s="243">
        <v>53.9</v>
      </c>
      <c r="V21" s="229">
        <v>55.2</v>
      </c>
      <c r="W21" s="328">
        <v>54.9</v>
      </c>
      <c r="X21" s="243">
        <v>53.5</v>
      </c>
      <c r="Y21" s="229">
        <v>55.2</v>
      </c>
      <c r="Z21" s="328">
        <v>55.1</v>
      </c>
      <c r="AA21" s="463">
        <v>55.374280230326292</v>
      </c>
      <c r="AB21" s="407">
        <v>55.08</v>
      </c>
      <c r="AC21" s="516">
        <v>55.09735095488066</v>
      </c>
      <c r="AD21" s="513">
        <v>53.910614525139664</v>
      </c>
      <c r="AE21" s="407">
        <v>54.784338498988305</v>
      </c>
      <c r="AF21" s="461">
        <v>54.777262799659994</v>
      </c>
    </row>
    <row r="22" spans="2:32" s="88" customFormat="1" ht="15.75" customHeight="1">
      <c r="B22" s="194" t="s">
        <v>32</v>
      </c>
      <c r="C22" s="178">
        <v>29.33</v>
      </c>
      <c r="D22" s="407">
        <v>26.789831189421292</v>
      </c>
      <c r="E22" s="407">
        <v>26.78</v>
      </c>
      <c r="F22" s="179">
        <v>31.068840579710145</v>
      </c>
      <c r="G22" s="180">
        <v>26.826647432656998</v>
      </c>
      <c r="H22" s="180">
        <v>26.812540489383853</v>
      </c>
      <c r="I22" s="179">
        <v>31.461761858664083</v>
      </c>
      <c r="J22" s="180">
        <v>26.826647432656998</v>
      </c>
      <c r="K22" s="180">
        <v>26.809221700586331</v>
      </c>
      <c r="L22" s="181">
        <v>33.471074380165291</v>
      </c>
      <c r="M22" s="180">
        <v>25.925720472553621</v>
      </c>
      <c r="N22" s="180">
        <v>25.925720472553621</v>
      </c>
      <c r="O22" s="181">
        <v>30.98125689084895</v>
      </c>
      <c r="P22" s="180">
        <v>27.6</v>
      </c>
      <c r="Q22" s="180">
        <v>27.629147073050241</v>
      </c>
      <c r="R22" s="181">
        <v>33.075221238938056</v>
      </c>
      <c r="S22" s="180">
        <v>27.129985987390107</v>
      </c>
      <c r="T22" s="180">
        <v>27.324730968394324</v>
      </c>
      <c r="U22" s="243">
        <v>27.6</v>
      </c>
      <c r="V22" s="229">
        <v>21.8</v>
      </c>
      <c r="W22" s="328">
        <v>22.1</v>
      </c>
      <c r="X22" s="243">
        <v>29.6</v>
      </c>
      <c r="Y22" s="229">
        <v>21.8</v>
      </c>
      <c r="Z22" s="328">
        <v>21.7</v>
      </c>
      <c r="AA22" s="463">
        <v>30.230326295585414</v>
      </c>
      <c r="AB22" s="407">
        <v>22.02</v>
      </c>
      <c r="AC22" s="516">
        <v>22.048644630686962</v>
      </c>
      <c r="AD22" s="513">
        <v>32.774674115456236</v>
      </c>
      <c r="AE22" s="407">
        <v>22.644596989158298</v>
      </c>
      <c r="AF22" s="461">
        <v>22.649289122857599</v>
      </c>
    </row>
    <row r="23" spans="2:32" s="88" customFormat="1" ht="15.75" customHeight="1" thickBot="1">
      <c r="B23" s="195" t="s">
        <v>33</v>
      </c>
      <c r="C23" s="184" t="s">
        <v>14</v>
      </c>
      <c r="D23" s="185" t="s">
        <v>14</v>
      </c>
      <c r="E23" s="185" t="s">
        <v>14</v>
      </c>
      <c r="F23" s="187" t="s">
        <v>14</v>
      </c>
      <c r="G23" s="188" t="s">
        <v>14</v>
      </c>
      <c r="H23" s="188" t="s">
        <v>14</v>
      </c>
      <c r="I23" s="187" t="s">
        <v>14</v>
      </c>
      <c r="J23" s="188" t="s">
        <v>14</v>
      </c>
      <c r="K23" s="188" t="s">
        <v>14</v>
      </c>
      <c r="L23" s="187" t="s">
        <v>14</v>
      </c>
      <c r="M23" s="188" t="s">
        <v>14</v>
      </c>
      <c r="N23" s="188" t="s">
        <v>14</v>
      </c>
      <c r="O23" s="187" t="s">
        <v>14</v>
      </c>
      <c r="P23" s="188" t="s">
        <v>14</v>
      </c>
      <c r="Q23" s="188" t="s">
        <v>14</v>
      </c>
      <c r="R23" s="187" t="s">
        <v>14</v>
      </c>
      <c r="S23" s="188" t="s">
        <v>14</v>
      </c>
      <c r="T23" s="188" t="s">
        <v>14</v>
      </c>
      <c r="U23" s="184" t="s">
        <v>14</v>
      </c>
      <c r="V23" s="185" t="s">
        <v>14</v>
      </c>
      <c r="W23" s="186" t="s">
        <v>14</v>
      </c>
      <c r="X23" s="184" t="s">
        <v>14</v>
      </c>
      <c r="Y23" s="185" t="s">
        <v>14</v>
      </c>
      <c r="Z23" s="186" t="s">
        <v>14</v>
      </c>
      <c r="AA23" s="184" t="s">
        <v>14</v>
      </c>
      <c r="AB23" s="205" t="s">
        <v>14</v>
      </c>
      <c r="AC23" s="186" t="s">
        <v>14</v>
      </c>
      <c r="AD23" s="205" t="s">
        <v>14</v>
      </c>
      <c r="AE23" s="205" t="s">
        <v>14</v>
      </c>
      <c r="AF23" s="544" t="s">
        <v>14</v>
      </c>
    </row>
    <row r="25" spans="2:32">
      <c r="L25" s="503"/>
      <c r="M25" s="503"/>
      <c r="N25" s="503"/>
      <c r="O25" s="503"/>
      <c r="P25" s="503"/>
      <c r="Q25" s="503"/>
      <c r="R25" s="503"/>
    </row>
    <row r="26" spans="2:32">
      <c r="L26" s="503"/>
      <c r="M26" s="503"/>
      <c r="N26" s="503"/>
      <c r="O26" s="503"/>
      <c r="P26" s="503"/>
      <c r="Q26" s="503"/>
      <c r="R26" s="503"/>
    </row>
    <row r="27" spans="2:32">
      <c r="L27" s="503"/>
      <c r="M27" s="503"/>
      <c r="N27" s="503"/>
      <c r="O27" s="503"/>
      <c r="P27" s="503"/>
      <c r="Q27" s="503"/>
      <c r="R27" s="503"/>
    </row>
    <row r="28" spans="2:32">
      <c r="L28" s="503"/>
      <c r="M28" s="503"/>
      <c r="N28" s="503"/>
      <c r="O28" s="503"/>
      <c r="P28" s="503"/>
      <c r="Q28" s="503"/>
      <c r="R28" s="503"/>
      <c r="T28" s="518"/>
    </row>
    <row r="29" spans="2:32">
      <c r="L29" s="503"/>
      <c r="M29" s="503"/>
      <c r="N29" s="503"/>
      <c r="O29" s="503"/>
      <c r="P29" s="503"/>
      <c r="Q29" s="503"/>
      <c r="R29" s="503"/>
      <c r="T29" s="518"/>
    </row>
    <row r="30" spans="2:32">
      <c r="I30" s="24"/>
      <c r="L30" s="503"/>
      <c r="M30" s="503"/>
      <c r="N30" s="503"/>
      <c r="O30" s="503"/>
      <c r="P30" s="503"/>
      <c r="Q30" s="503"/>
      <c r="R30" s="503"/>
      <c r="T30" s="518"/>
    </row>
    <row r="31" spans="2:32">
      <c r="I31" s="24"/>
      <c r="L31" s="503"/>
      <c r="M31" s="503"/>
      <c r="N31" s="503"/>
      <c r="O31" s="503"/>
      <c r="P31" s="503"/>
      <c r="Q31" s="503"/>
      <c r="R31" s="503"/>
    </row>
    <row r="32" spans="2:32">
      <c r="I32" s="24"/>
      <c r="L32" s="503"/>
      <c r="M32" s="503"/>
      <c r="N32" s="503"/>
      <c r="O32" s="503"/>
      <c r="P32" s="503"/>
      <c r="Q32" s="503"/>
      <c r="R32" s="503"/>
    </row>
    <row r="33" spans="12:18">
      <c r="L33" s="503"/>
      <c r="M33" s="503"/>
      <c r="N33" s="503"/>
      <c r="O33" s="503"/>
      <c r="P33" s="503"/>
      <c r="Q33" s="503"/>
      <c r="R33" s="503"/>
    </row>
    <row r="34" spans="12:18">
      <c r="L34" s="503"/>
      <c r="M34" s="503"/>
      <c r="N34" s="503"/>
      <c r="O34" s="503"/>
      <c r="P34" s="503"/>
      <c r="Q34" s="503"/>
      <c r="R34" s="503"/>
    </row>
    <row r="35" spans="12:18">
      <c r="L35" s="503"/>
      <c r="M35" s="503"/>
      <c r="N35" s="503"/>
      <c r="O35" s="503"/>
      <c r="P35" s="503"/>
      <c r="Q35" s="503"/>
      <c r="R35" s="503"/>
    </row>
    <row r="36" spans="12:18">
      <c r="L36" s="503"/>
      <c r="M36" s="503"/>
      <c r="N36" s="503"/>
      <c r="O36" s="503"/>
      <c r="P36" s="503"/>
      <c r="Q36" s="503"/>
      <c r="R36" s="503"/>
    </row>
    <row r="37" spans="12:18">
      <c r="L37" s="503"/>
      <c r="M37" s="503"/>
      <c r="N37" s="503"/>
      <c r="O37" s="503"/>
      <c r="P37" s="503"/>
      <c r="Q37" s="503"/>
      <c r="R37" s="503"/>
    </row>
    <row r="38" spans="12:18">
      <c r="L38" s="503"/>
      <c r="M38" s="503"/>
      <c r="N38" s="503"/>
      <c r="O38" s="503"/>
      <c r="P38" s="503"/>
      <c r="Q38" s="503"/>
      <c r="R38" s="503"/>
    </row>
    <row r="39" spans="12:18">
      <c r="L39" s="503"/>
      <c r="M39" s="503"/>
      <c r="N39" s="503"/>
      <c r="O39" s="503"/>
      <c r="P39" s="503"/>
      <c r="Q39" s="503"/>
      <c r="R39" s="503"/>
    </row>
    <row r="40" spans="12:18">
      <c r="L40" s="503"/>
      <c r="M40" s="503"/>
      <c r="N40" s="503"/>
      <c r="O40" s="503"/>
      <c r="P40" s="503"/>
      <c r="Q40" s="503"/>
      <c r="R40" s="503"/>
    </row>
    <row r="41" spans="12:18">
      <c r="L41" s="503"/>
      <c r="M41" s="503"/>
      <c r="N41" s="503"/>
      <c r="O41" s="503"/>
      <c r="P41" s="503"/>
      <c r="Q41" s="503"/>
      <c r="R41" s="503"/>
    </row>
    <row r="42" spans="12:18">
      <c r="L42" s="503"/>
      <c r="M42" s="503"/>
      <c r="N42" s="503"/>
      <c r="O42" s="503"/>
      <c r="P42" s="503"/>
      <c r="Q42" s="503"/>
      <c r="R42" s="503"/>
    </row>
    <row r="43" spans="12:18">
      <c r="L43" s="503"/>
      <c r="M43" s="503"/>
      <c r="N43" s="503"/>
      <c r="O43" s="503"/>
      <c r="P43" s="503"/>
      <c r="Q43" s="503"/>
      <c r="R43" s="503"/>
    </row>
    <row r="44" spans="12:18">
      <c r="L44" s="503"/>
      <c r="M44" s="503"/>
      <c r="N44" s="503"/>
      <c r="O44" s="503"/>
      <c r="P44" s="503"/>
      <c r="Q44" s="503"/>
      <c r="R44" s="503"/>
    </row>
  </sheetData>
  <mergeCells count="12">
    <mergeCell ref="B2:AF2"/>
    <mergeCell ref="AD5:AF5"/>
    <mergeCell ref="R5:T5"/>
    <mergeCell ref="F5:H5"/>
    <mergeCell ref="C5:E5"/>
    <mergeCell ref="O5:Q5"/>
    <mergeCell ref="L5:N5"/>
    <mergeCell ref="X5:Z5"/>
    <mergeCell ref="I5:K5"/>
    <mergeCell ref="B5:B6"/>
    <mergeCell ref="U5:W5"/>
    <mergeCell ref="AA5:AC5"/>
  </mergeCells>
  <phoneticPr fontId="0" type="noConversion"/>
  <pageMargins left="0.39370078740157483" right="0.39370078740157483" top="0.98425196850393704" bottom="0.98425196850393704" header="0.51181102362204722" footer="0.51181102362204722"/>
  <pageSetup paperSize="9" scale="85" orientation="landscape" r:id="rId1"/>
  <headerFooter alignWithMargins="0">
    <oddHeader>&amp;L&amp;12&amp;UDeutsches Mobilitätspanel: Statistik 2010&amp;R&amp;12&amp;UInstitut für Verkehrswesen  - KIT</oddHeader>
    <oddFooter>&amp;R&amp;D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AF46"/>
  <sheetViews>
    <sheetView showGridLines="0" workbookViewId="0">
      <selection activeCell="AF27" sqref="A1:AF27"/>
    </sheetView>
  </sheetViews>
  <sheetFormatPr baseColWidth="10" defaultColWidth="11.453125" defaultRowHeight="12.5"/>
  <cols>
    <col min="1" max="1" width="1" style="3" customWidth="1"/>
    <col min="2" max="2" width="16.81640625" style="3" customWidth="1"/>
    <col min="3" max="4" width="4.453125" style="207" customWidth="1"/>
    <col min="5" max="5" width="4.54296875" style="207" customWidth="1"/>
    <col min="6" max="7" width="4.453125" style="207" customWidth="1"/>
    <col min="8" max="8" width="4.54296875" style="207" customWidth="1"/>
    <col min="9" max="10" width="4.453125" style="207" customWidth="1"/>
    <col min="11" max="11" width="4.54296875" style="207" customWidth="1"/>
    <col min="12" max="13" width="4.453125" style="207" customWidth="1"/>
    <col min="14" max="14" width="4.54296875" style="207" customWidth="1"/>
    <col min="15" max="16" width="4.453125" style="207" customWidth="1"/>
    <col min="17" max="17" width="4.54296875" style="207" customWidth="1"/>
    <col min="18" max="19" width="4.453125" style="207" customWidth="1"/>
    <col min="20" max="20" width="4.54296875" style="207" customWidth="1"/>
    <col min="21" max="22" width="4.453125" style="207" customWidth="1"/>
    <col min="23" max="23" width="4.54296875" style="207" customWidth="1"/>
    <col min="24" max="25" width="4.453125" style="207" customWidth="1"/>
    <col min="26" max="32" width="4.54296875" style="207" customWidth="1"/>
    <col min="33" max="33" width="5.26953125" style="3" customWidth="1"/>
    <col min="34" max="34" width="4.453125" style="3" customWidth="1"/>
    <col min="35" max="35" width="4.54296875" style="3" customWidth="1"/>
    <col min="36" max="16384" width="11.453125" style="3"/>
  </cols>
  <sheetData>
    <row r="1" spans="1:32" ht="6.75" customHeight="1" thickBot="1"/>
    <row r="2" spans="1:32" s="130" customFormat="1" ht="22.5" customHeight="1" thickBot="1">
      <c r="B2" s="688" t="s">
        <v>122</v>
      </c>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90"/>
    </row>
    <row r="3" spans="1:32" s="130" customFormat="1" ht="7.5" customHeight="1">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row>
    <row r="4" spans="1:32" s="88" customFormat="1" ht="15" customHeight="1" thickBot="1">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row>
    <row r="5" spans="1:32" s="131" customFormat="1" ht="15.75" customHeight="1">
      <c r="A5" s="416"/>
      <c r="B5" s="694" t="s">
        <v>155</v>
      </c>
      <c r="C5" s="683">
        <v>2002</v>
      </c>
      <c r="D5" s="691"/>
      <c r="E5" s="684"/>
      <c r="F5" s="683">
        <v>2003</v>
      </c>
      <c r="G5" s="691"/>
      <c r="H5" s="684"/>
      <c r="I5" s="685">
        <v>2004</v>
      </c>
      <c r="J5" s="687"/>
      <c r="K5" s="686"/>
      <c r="L5" s="685">
        <v>2005</v>
      </c>
      <c r="M5" s="687"/>
      <c r="N5" s="686"/>
      <c r="O5" s="685">
        <v>2006</v>
      </c>
      <c r="P5" s="687"/>
      <c r="Q5" s="686"/>
      <c r="R5" s="678">
        <v>2007</v>
      </c>
      <c r="S5" s="676"/>
      <c r="T5" s="676"/>
      <c r="U5" s="678">
        <v>2008</v>
      </c>
      <c r="V5" s="676"/>
      <c r="W5" s="696"/>
      <c r="X5" s="679">
        <v>2009</v>
      </c>
      <c r="Y5" s="681"/>
      <c r="Z5" s="680"/>
      <c r="AA5" s="679">
        <v>2010</v>
      </c>
      <c r="AB5" s="681"/>
      <c r="AC5" s="680"/>
      <c r="AD5" s="681">
        <v>2011</v>
      </c>
      <c r="AE5" s="681"/>
      <c r="AF5" s="682"/>
    </row>
    <row r="6" spans="1:32" s="132" customFormat="1" ht="15.75" customHeight="1" thickBot="1">
      <c r="B6" s="695"/>
      <c r="C6" s="170" t="s">
        <v>34</v>
      </c>
      <c r="D6" s="169" t="s">
        <v>35</v>
      </c>
      <c r="E6" s="171" t="s">
        <v>89</v>
      </c>
      <c r="F6" s="170" t="s">
        <v>34</v>
      </c>
      <c r="G6" s="169" t="s">
        <v>35</v>
      </c>
      <c r="H6" s="171" t="s">
        <v>89</v>
      </c>
      <c r="I6" s="172" t="s">
        <v>34</v>
      </c>
      <c r="J6" s="173" t="s">
        <v>35</v>
      </c>
      <c r="K6" s="174" t="s">
        <v>89</v>
      </c>
      <c r="L6" s="172" t="s">
        <v>34</v>
      </c>
      <c r="M6" s="173" t="s">
        <v>35</v>
      </c>
      <c r="N6" s="174" t="s">
        <v>89</v>
      </c>
      <c r="O6" s="172" t="s">
        <v>34</v>
      </c>
      <c r="P6" s="173" t="s">
        <v>35</v>
      </c>
      <c r="Q6" s="174" t="s">
        <v>89</v>
      </c>
      <c r="R6" s="172" t="s">
        <v>34</v>
      </c>
      <c r="S6" s="173" t="s">
        <v>35</v>
      </c>
      <c r="T6" s="173" t="s">
        <v>89</v>
      </c>
      <c r="U6" s="172" t="s">
        <v>34</v>
      </c>
      <c r="V6" s="173" t="s">
        <v>35</v>
      </c>
      <c r="W6" s="174" t="s">
        <v>89</v>
      </c>
      <c r="X6" s="342" t="s">
        <v>34</v>
      </c>
      <c r="Y6" s="334" t="s">
        <v>35</v>
      </c>
      <c r="Z6" s="339" t="s">
        <v>89</v>
      </c>
      <c r="AA6" s="342" t="s">
        <v>34</v>
      </c>
      <c r="AB6" s="334" t="s">
        <v>35</v>
      </c>
      <c r="AC6" s="339" t="s">
        <v>89</v>
      </c>
      <c r="AD6" s="334" t="s">
        <v>34</v>
      </c>
      <c r="AE6" s="334" t="s">
        <v>35</v>
      </c>
      <c r="AF6" s="335" t="s">
        <v>89</v>
      </c>
    </row>
    <row r="7" spans="1:32" s="88" customFormat="1" ht="13.5" customHeight="1" thickBot="1">
      <c r="B7" s="306"/>
      <c r="C7" s="229"/>
      <c r="D7" s="229"/>
      <c r="E7" s="229"/>
      <c r="F7" s="229"/>
      <c r="G7" s="229"/>
      <c r="H7" s="229"/>
      <c r="I7" s="341"/>
      <c r="J7" s="341"/>
      <c r="K7" s="341"/>
      <c r="L7" s="341"/>
      <c r="M7" s="341"/>
      <c r="N7" s="341"/>
      <c r="O7" s="341"/>
      <c r="P7" s="341"/>
      <c r="Q7" s="341"/>
      <c r="R7" s="199"/>
      <c r="S7" s="199"/>
      <c r="T7" s="199"/>
      <c r="U7" s="199"/>
      <c r="V7" s="199"/>
      <c r="W7" s="199"/>
      <c r="AC7" s="214"/>
      <c r="AD7" s="292"/>
      <c r="AE7" s="292"/>
      <c r="AF7" s="292"/>
    </row>
    <row r="8" spans="1:32" s="88" customFormat="1" ht="15.75" customHeight="1">
      <c r="B8" s="208" t="s">
        <v>76</v>
      </c>
      <c r="C8" s="176"/>
      <c r="D8" s="176"/>
      <c r="E8" s="176"/>
      <c r="F8" s="176"/>
      <c r="G8" s="176"/>
      <c r="H8" s="176"/>
      <c r="I8" s="177"/>
      <c r="J8" s="177"/>
      <c r="K8" s="177"/>
      <c r="L8" s="177"/>
      <c r="M8" s="177"/>
      <c r="N8" s="177"/>
      <c r="O8" s="177"/>
      <c r="P8" s="177"/>
      <c r="Q8" s="177"/>
      <c r="R8" s="200"/>
      <c r="S8" s="200"/>
      <c r="T8" s="200"/>
      <c r="U8" s="200"/>
      <c r="V8" s="200"/>
      <c r="W8" s="200"/>
      <c r="X8" s="214"/>
      <c r="Y8" s="214"/>
      <c r="Z8" s="214"/>
      <c r="AA8" s="214"/>
      <c r="AB8" s="214"/>
      <c r="AC8" s="521"/>
      <c r="AD8" s="231"/>
      <c r="AE8" s="231"/>
      <c r="AF8" s="346"/>
    </row>
    <row r="9" spans="1:32" s="88" customFormat="1" ht="15.75" customHeight="1">
      <c r="B9" s="209" t="s">
        <v>19</v>
      </c>
      <c r="C9" s="411">
        <v>46.92</v>
      </c>
      <c r="D9" s="482">
        <v>48.154217572609554</v>
      </c>
      <c r="E9" s="410">
        <v>49.63</v>
      </c>
      <c r="F9" s="412">
        <v>47.521281922884327</v>
      </c>
      <c r="G9" s="481">
        <v>48.23313044620572</v>
      </c>
      <c r="H9" s="413">
        <v>48.232854933162137</v>
      </c>
      <c r="I9" s="412">
        <v>47.007616974972798</v>
      </c>
      <c r="J9" s="481">
        <v>48.276968865804911</v>
      </c>
      <c r="K9" s="413">
        <v>48.277696590904007</v>
      </c>
      <c r="L9" s="412">
        <v>46.902142443543717</v>
      </c>
      <c r="M9" s="481">
        <v>48.890181959244039</v>
      </c>
      <c r="N9" s="413">
        <v>48.333760447773599</v>
      </c>
      <c r="O9" s="415">
        <v>46.881028938906752</v>
      </c>
      <c r="P9" s="407">
        <v>48.388888888888886</v>
      </c>
      <c r="Q9" s="413">
        <v>48.524686737368782</v>
      </c>
      <c r="R9" s="415">
        <v>47.160178685386086</v>
      </c>
      <c r="S9" s="407">
        <v>48.456564356145947</v>
      </c>
      <c r="T9" s="415">
        <v>48.413547986913947</v>
      </c>
      <c r="U9" s="245">
        <v>47.8</v>
      </c>
      <c r="V9" s="256">
        <v>48.8</v>
      </c>
      <c r="W9" s="338">
        <v>48.6</v>
      </c>
      <c r="X9" s="245">
        <v>47.4</v>
      </c>
      <c r="Y9" s="256">
        <v>48.9</v>
      </c>
      <c r="Z9" s="338">
        <v>48.6</v>
      </c>
      <c r="AA9" s="462">
        <v>47.058823529411768</v>
      </c>
      <c r="AB9" s="256">
        <v>48.842140742141197</v>
      </c>
      <c r="AC9" s="515">
        <v>48.401488226002336</v>
      </c>
      <c r="AD9" s="512">
        <v>48.5</v>
      </c>
      <c r="AE9" s="256">
        <v>48.882813093644998</v>
      </c>
      <c r="AF9" s="459">
        <v>48.648969244639432</v>
      </c>
    </row>
    <row r="10" spans="1:32" s="88" customFormat="1" ht="15.75" customHeight="1" thickBot="1">
      <c r="B10" s="210" t="s">
        <v>20</v>
      </c>
      <c r="C10" s="182">
        <v>53.08</v>
      </c>
      <c r="D10" s="183">
        <v>51.845782427390439</v>
      </c>
      <c r="E10" s="201">
        <v>50.37</v>
      </c>
      <c r="F10" s="202">
        <v>52.478718077115673</v>
      </c>
      <c r="G10" s="203">
        <v>51.76686955379428</v>
      </c>
      <c r="H10" s="204">
        <v>51.767145066837848</v>
      </c>
      <c r="I10" s="202">
        <v>52.992383025027202</v>
      </c>
      <c r="J10" s="203">
        <v>51.723031134195097</v>
      </c>
      <c r="K10" s="204">
        <v>51.722303409095993</v>
      </c>
      <c r="L10" s="202">
        <v>53.097857556456283</v>
      </c>
      <c r="M10" s="203">
        <f>100-M9</f>
        <v>51.109818040755961</v>
      </c>
      <c r="N10" s="204">
        <v>51.666239552226394</v>
      </c>
      <c r="O10" s="205">
        <v>53.118971061093241</v>
      </c>
      <c r="P10" s="185">
        <v>51.611111111111107</v>
      </c>
      <c r="Q10" s="204">
        <v>51.475313262631225</v>
      </c>
      <c r="R10" s="205">
        <v>52.839821314613907</v>
      </c>
      <c r="S10" s="185">
        <v>51.543435643854053</v>
      </c>
      <c r="T10" s="205">
        <v>51.58645201308606</v>
      </c>
      <c r="U10" s="206">
        <v>52.2</v>
      </c>
      <c r="V10" s="185">
        <v>51.2</v>
      </c>
      <c r="W10" s="337">
        <v>51.5</v>
      </c>
      <c r="X10" s="206">
        <v>52.6</v>
      </c>
      <c r="Y10" s="185">
        <v>51.1</v>
      </c>
      <c r="Z10" s="337">
        <v>51.4</v>
      </c>
      <c r="AA10" s="464">
        <v>52.941176470588239</v>
      </c>
      <c r="AB10" s="185">
        <v>51.157859257858803</v>
      </c>
      <c r="AC10" s="517">
        <v>51.59851177399765</v>
      </c>
      <c r="AD10" s="514">
        <v>51.5</v>
      </c>
      <c r="AE10" s="185">
        <v>51.117186906355002</v>
      </c>
      <c r="AF10" s="460">
        <v>51.351030755360576</v>
      </c>
    </row>
    <row r="11" spans="1:32" s="88" customFormat="1" ht="13.5" customHeight="1" thickBot="1">
      <c r="B11" s="340"/>
      <c r="C11" s="482"/>
      <c r="D11" s="482"/>
      <c r="E11" s="482"/>
      <c r="F11" s="481"/>
      <c r="G11" s="481"/>
      <c r="H11" s="481"/>
      <c r="I11" s="481"/>
      <c r="J11" s="481"/>
      <c r="K11" s="481"/>
      <c r="L11" s="481"/>
      <c r="M11" s="481"/>
      <c r="N11" s="481"/>
      <c r="O11" s="407"/>
      <c r="P11" s="407"/>
      <c r="Q11" s="407"/>
      <c r="R11" s="407"/>
      <c r="S11" s="407"/>
      <c r="T11" s="407"/>
      <c r="U11" s="132"/>
      <c r="V11" s="407"/>
      <c r="W11" s="407"/>
      <c r="X11" s="132"/>
      <c r="Y11" s="407"/>
      <c r="Z11" s="407"/>
      <c r="AA11" s="407"/>
      <c r="AB11" s="407"/>
      <c r="AC11" s="257"/>
      <c r="AD11" s="407"/>
      <c r="AE11" s="407"/>
      <c r="AF11" s="407"/>
    </row>
    <row r="12" spans="1:32" s="88" customFormat="1" ht="15.75" customHeight="1">
      <c r="B12" s="208" t="s">
        <v>77</v>
      </c>
      <c r="C12" s="479"/>
      <c r="D12" s="479"/>
      <c r="E12" s="479"/>
      <c r="F12" s="480"/>
      <c r="G12" s="480"/>
      <c r="H12" s="480"/>
      <c r="I12" s="480"/>
      <c r="J12" s="480"/>
      <c r="K12" s="480"/>
      <c r="L12" s="480"/>
      <c r="M12" s="480"/>
      <c r="N12" s="480"/>
      <c r="O12" s="189"/>
      <c r="P12" s="189"/>
      <c r="Q12" s="189"/>
      <c r="R12" s="189"/>
      <c r="S12" s="189"/>
      <c r="T12" s="189"/>
      <c r="U12" s="231"/>
      <c r="V12" s="257"/>
      <c r="W12" s="257"/>
      <c r="X12" s="231"/>
      <c r="Y12" s="257"/>
      <c r="Z12" s="257"/>
      <c r="AA12" s="257"/>
      <c r="AB12" s="257"/>
      <c r="AC12" s="189"/>
      <c r="AD12" s="257"/>
      <c r="AE12" s="257"/>
      <c r="AF12" s="258"/>
    </row>
    <row r="13" spans="1:32" s="88" customFormat="1" ht="15.75" customHeight="1">
      <c r="B13" s="209" t="s">
        <v>21</v>
      </c>
      <c r="C13" s="411">
        <v>11.48</v>
      </c>
      <c r="D13" s="482">
        <v>9.7432145731216622</v>
      </c>
      <c r="E13" s="410">
        <v>8.9700000000000006</v>
      </c>
      <c r="F13" s="412">
        <v>10.415623435152728</v>
      </c>
      <c r="G13" s="481">
        <v>9.6656011443417853</v>
      </c>
      <c r="H13" s="413">
        <v>9.6665241418915038</v>
      </c>
      <c r="I13" s="412">
        <v>9.4668117519042436</v>
      </c>
      <c r="J13" s="481">
        <v>9.5211695019112366</v>
      </c>
      <c r="K13" s="413">
        <v>9.5211941461529985</v>
      </c>
      <c r="L13" s="415">
        <v>8.3381586566299948</v>
      </c>
      <c r="M13" s="407">
        <v>9.4043480760327114</v>
      </c>
      <c r="N13" s="415">
        <v>9.4043480760327114</v>
      </c>
      <c r="O13" s="417">
        <v>7.652733118971061</v>
      </c>
      <c r="P13" s="407">
        <v>9.2207602339181278</v>
      </c>
      <c r="Q13" s="415">
        <v>9.4006616514345822</v>
      </c>
      <c r="R13" s="417">
        <v>9.6362476068921499</v>
      </c>
      <c r="S13" s="407">
        <v>8.9592415952248601</v>
      </c>
      <c r="T13" s="415">
        <v>9.0839520540021663</v>
      </c>
      <c r="U13" s="246">
        <v>9.1</v>
      </c>
      <c r="V13" s="256">
        <v>8.6</v>
      </c>
      <c r="W13" s="338">
        <v>8.6</v>
      </c>
      <c r="X13" s="246">
        <v>8.3000000000000007</v>
      </c>
      <c r="Y13" s="256">
        <v>9</v>
      </c>
      <c r="Z13" s="338">
        <v>9</v>
      </c>
      <c r="AA13" s="462">
        <v>7.9751131221719458</v>
      </c>
      <c r="AB13" s="256">
        <v>8.5200139048308596</v>
      </c>
      <c r="AC13" s="515">
        <v>8.4541240543918388</v>
      </c>
      <c r="AD13" s="512">
        <v>7.6666666666666661</v>
      </c>
      <c r="AE13" s="256">
        <v>8.4934631404133221</v>
      </c>
      <c r="AF13" s="459">
        <v>8.4933005134744874</v>
      </c>
    </row>
    <row r="14" spans="1:32" s="88" customFormat="1" ht="15.75" customHeight="1">
      <c r="B14" s="209" t="s">
        <v>22</v>
      </c>
      <c r="C14" s="411">
        <v>5.94</v>
      </c>
      <c r="D14" s="482">
        <v>9.2998756309898312</v>
      </c>
      <c r="E14" s="410">
        <v>9.26</v>
      </c>
      <c r="F14" s="412">
        <v>6.8102153229844768</v>
      </c>
      <c r="G14" s="481">
        <v>9.354702164615901</v>
      </c>
      <c r="H14" s="413">
        <v>9.3532100640710567</v>
      </c>
      <c r="I14" s="412">
        <v>6.5832426550598475</v>
      </c>
      <c r="J14" s="481">
        <v>9.598494353826851</v>
      </c>
      <c r="K14" s="413">
        <v>9.5991374783954324</v>
      </c>
      <c r="L14" s="415">
        <v>8.6276780544296479</v>
      </c>
      <c r="M14" s="407">
        <v>9.6281944965321475</v>
      </c>
      <c r="N14" s="415">
        <v>9.6281944965321475</v>
      </c>
      <c r="O14" s="417">
        <v>7.7813504823151121</v>
      </c>
      <c r="P14" s="407">
        <v>10.235380116959064</v>
      </c>
      <c r="Q14" s="415">
        <v>10.364475124089536</v>
      </c>
      <c r="R14" s="417">
        <v>6.5092533503509884</v>
      </c>
      <c r="S14" s="407">
        <v>10.268601691195833</v>
      </c>
      <c r="T14" s="415">
        <v>10.089706089552321</v>
      </c>
      <c r="U14" s="247">
        <v>6.6</v>
      </c>
      <c r="V14" s="407">
        <v>10.1</v>
      </c>
      <c r="W14" s="336">
        <v>10</v>
      </c>
      <c r="X14" s="247">
        <v>5.7</v>
      </c>
      <c r="Y14" s="407">
        <v>9.1</v>
      </c>
      <c r="Z14" s="336">
        <v>9</v>
      </c>
      <c r="AA14" s="463">
        <v>5.9389140271493215</v>
      </c>
      <c r="AB14" s="407">
        <v>10.1472082922071</v>
      </c>
      <c r="AC14" s="516">
        <v>10.09122881410584</v>
      </c>
      <c r="AD14" s="513">
        <v>5.3888888888888884</v>
      </c>
      <c r="AE14" s="407">
        <v>10.060255728580019</v>
      </c>
      <c r="AF14" s="461">
        <v>10.05895637037556</v>
      </c>
    </row>
    <row r="15" spans="1:32" s="88" customFormat="1" ht="15.75" customHeight="1">
      <c r="B15" s="209" t="s">
        <v>23</v>
      </c>
      <c r="C15" s="411">
        <v>10.57</v>
      </c>
      <c r="D15" s="482">
        <v>14.232204257809641</v>
      </c>
      <c r="E15" s="410">
        <v>14.11</v>
      </c>
      <c r="F15" s="412">
        <v>10.716074111166749</v>
      </c>
      <c r="G15" s="481">
        <v>13.494183415801842</v>
      </c>
      <c r="H15" s="413">
        <v>13.494710207550554</v>
      </c>
      <c r="I15" s="412">
        <v>11.099020674646354</v>
      </c>
      <c r="J15" s="481">
        <v>12.911791310437396</v>
      </c>
      <c r="K15" s="413">
        <v>12.911513571481501</v>
      </c>
      <c r="L15" s="415">
        <v>11.001737116386797</v>
      </c>
      <c r="M15" s="407">
        <v>12.273335442350845</v>
      </c>
      <c r="N15" s="415">
        <v>12.273335442350845</v>
      </c>
      <c r="O15" s="417">
        <v>11.57556270096463</v>
      </c>
      <c r="P15" s="407">
        <v>12.347953216374268</v>
      </c>
      <c r="Q15" s="415">
        <v>12.349093028511701</v>
      </c>
      <c r="R15" s="417">
        <v>10.593490746649648</v>
      </c>
      <c r="S15" s="407">
        <v>12.13681715773766</v>
      </c>
      <c r="T15" s="415">
        <v>12.400353696524775</v>
      </c>
      <c r="U15" s="417">
        <v>10</v>
      </c>
      <c r="V15" s="407">
        <v>11.6</v>
      </c>
      <c r="W15" s="336">
        <v>11.8</v>
      </c>
      <c r="X15" s="417">
        <v>8.3000000000000007</v>
      </c>
      <c r="Y15" s="407">
        <v>11.9</v>
      </c>
      <c r="Z15" s="336">
        <v>11.7</v>
      </c>
      <c r="AA15" s="463">
        <v>6.7873303167420813</v>
      </c>
      <c r="AB15" s="407">
        <v>11.9906662190183</v>
      </c>
      <c r="AC15" s="516">
        <v>11.955799581886307</v>
      </c>
      <c r="AD15" s="513">
        <v>6.833333333333333</v>
      </c>
      <c r="AE15" s="407">
        <v>12.112292014682824</v>
      </c>
      <c r="AF15" s="461">
        <v>12.11281946303099</v>
      </c>
    </row>
    <row r="16" spans="1:32" s="88" customFormat="1" ht="15.75" customHeight="1">
      <c r="B16" s="211" t="s">
        <v>24</v>
      </c>
      <c r="C16" s="411">
        <v>29.85</v>
      </c>
      <c r="D16" s="482">
        <v>23.59499597629673</v>
      </c>
      <c r="E16" s="410">
        <v>23.4</v>
      </c>
      <c r="F16" s="412">
        <v>30.796194291437153</v>
      </c>
      <c r="G16" s="481">
        <v>24.013662039672461</v>
      </c>
      <c r="H16" s="413">
        <v>24.013548733570094</v>
      </c>
      <c r="I16" s="412">
        <v>29.107725788900979</v>
      </c>
      <c r="J16" s="481">
        <v>24.214350325347962</v>
      </c>
      <c r="K16" s="413">
        <v>24.214553205154807</v>
      </c>
      <c r="L16" s="415">
        <v>29.067747539085119</v>
      </c>
      <c r="M16" s="407">
        <v>24.401754843929851</v>
      </c>
      <c r="N16" s="415">
        <v>24.401754843929851</v>
      </c>
      <c r="O16" s="417">
        <v>29.324758842443728</v>
      </c>
      <c r="P16" s="407">
        <v>25.007309941520468</v>
      </c>
      <c r="Q16" s="415">
        <v>25.209284536192609</v>
      </c>
      <c r="R16" s="417">
        <v>30.185067007019782</v>
      </c>
      <c r="S16" s="407">
        <v>24.93636071041929</v>
      </c>
      <c r="T16" s="415">
        <v>24.875134042608202</v>
      </c>
      <c r="U16" s="417">
        <v>28.1</v>
      </c>
      <c r="V16" s="407">
        <v>26.1</v>
      </c>
      <c r="W16" s="336">
        <v>26.2</v>
      </c>
      <c r="X16" s="417">
        <v>26.5</v>
      </c>
      <c r="Y16" s="407">
        <v>25.8</v>
      </c>
      <c r="Z16" s="336">
        <v>25.9</v>
      </c>
      <c r="AA16" s="463">
        <v>24.886877828054299</v>
      </c>
      <c r="AB16" s="407">
        <v>25.815544599550801</v>
      </c>
      <c r="AC16" s="516">
        <v>25.769262229026953</v>
      </c>
      <c r="AD16" s="513">
        <v>24.222222222222221</v>
      </c>
      <c r="AE16" s="407">
        <v>25.178692058800706</v>
      </c>
      <c r="AF16" s="461">
        <v>25.179467710944852</v>
      </c>
    </row>
    <row r="17" spans="2:32" s="88" customFormat="1" ht="15.75" customHeight="1">
      <c r="B17" s="209" t="s">
        <v>37</v>
      </c>
      <c r="C17" s="411">
        <v>14.25</v>
      </c>
      <c r="D17" s="482">
        <v>13.878118370034384</v>
      </c>
      <c r="E17" s="410">
        <v>14.7</v>
      </c>
      <c r="F17" s="412">
        <v>14.521782674011016</v>
      </c>
      <c r="G17" s="481">
        <v>13.651822335099473</v>
      </c>
      <c r="H17" s="413">
        <v>13.652430181319845</v>
      </c>
      <c r="I17" s="412">
        <v>16.32208922742111</v>
      </c>
      <c r="J17" s="481">
        <v>13.651483761781098</v>
      </c>
      <c r="K17" s="413">
        <v>13.651239801887074</v>
      </c>
      <c r="L17" s="415">
        <v>16.444701795020269</v>
      </c>
      <c r="M17" s="407">
        <v>13.746896214487057</v>
      </c>
      <c r="N17" s="415">
        <v>13.746896214487057</v>
      </c>
      <c r="O17" s="417">
        <v>15.241157556270096</v>
      </c>
      <c r="P17" s="407">
        <v>13.842105263157894</v>
      </c>
      <c r="Q17" s="415">
        <v>13.557537235955847</v>
      </c>
      <c r="R17" s="417">
        <v>16.017868538608806</v>
      </c>
      <c r="S17" s="407">
        <v>14.471720747871375</v>
      </c>
      <c r="T17" s="415">
        <v>14.361379592541827</v>
      </c>
      <c r="U17" s="417">
        <v>16.5</v>
      </c>
      <c r="V17" s="407">
        <v>14.8</v>
      </c>
      <c r="W17" s="336">
        <v>14.7</v>
      </c>
      <c r="X17" s="417">
        <v>18.3</v>
      </c>
      <c r="Y17" s="407">
        <v>15.1</v>
      </c>
      <c r="Z17" s="336">
        <v>15.2</v>
      </c>
      <c r="AA17" s="463">
        <v>18.721719457013574</v>
      </c>
      <c r="AB17" s="407">
        <v>15.252297460891601</v>
      </c>
      <c r="AC17" s="516">
        <v>15.229789797497196</v>
      </c>
      <c r="AD17" s="513">
        <v>17.833333333333332</v>
      </c>
      <c r="AE17" s="407">
        <v>15.564402810786998</v>
      </c>
      <c r="AF17" s="461">
        <v>15.564513127920224</v>
      </c>
    </row>
    <row r="18" spans="2:32" s="88" customFormat="1" ht="15.75" customHeight="1">
      <c r="B18" s="209" t="s">
        <v>38</v>
      </c>
      <c r="C18" s="411">
        <v>19.5</v>
      </c>
      <c r="D18" s="482">
        <v>14.431789889531057</v>
      </c>
      <c r="E18" s="410">
        <v>15.12</v>
      </c>
      <c r="F18" s="412">
        <v>18.377566349524287</v>
      </c>
      <c r="G18" s="481">
        <v>14.689447971858533</v>
      </c>
      <c r="H18" s="413">
        <v>14.689623260069583</v>
      </c>
      <c r="I18" s="412">
        <v>19.477693144722526</v>
      </c>
      <c r="J18" s="481">
        <v>14.588606110122262</v>
      </c>
      <c r="K18" s="413">
        <v>14.588469808271119</v>
      </c>
      <c r="L18" s="415">
        <v>18.123914302258253</v>
      </c>
      <c r="M18" s="407">
        <v>14.511217717519797</v>
      </c>
      <c r="N18" s="415">
        <v>14.511217717519797</v>
      </c>
      <c r="O18" s="417">
        <v>19.421221864951768</v>
      </c>
      <c r="P18" s="407">
        <v>13.402929385964912</v>
      </c>
      <c r="Q18" s="415">
        <v>13.174937453846686</v>
      </c>
      <c r="R18" s="417">
        <v>18.5067007019783</v>
      </c>
      <c r="S18" s="407">
        <v>12.909038973578721</v>
      </c>
      <c r="T18" s="415">
        <v>12.791754001133995</v>
      </c>
      <c r="U18" s="417">
        <v>20.100000000000001</v>
      </c>
      <c r="V18" s="407">
        <v>13</v>
      </c>
      <c r="W18" s="336">
        <v>13</v>
      </c>
      <c r="X18" s="417">
        <v>21.5</v>
      </c>
      <c r="Y18" s="407">
        <v>13.3</v>
      </c>
      <c r="Z18" s="336">
        <v>13.3</v>
      </c>
      <c r="AA18" s="463">
        <v>21.606334841628961</v>
      </c>
      <c r="AB18" s="407">
        <v>12.7188239221807</v>
      </c>
      <c r="AC18" s="516">
        <v>12.798896412595051</v>
      </c>
      <c r="AD18" s="513">
        <v>21.111111111111111</v>
      </c>
      <c r="AE18" s="407">
        <v>12.433643439427936</v>
      </c>
      <c r="AF18" s="461">
        <v>12.4336928392391</v>
      </c>
    </row>
    <row r="19" spans="2:32" s="88" customFormat="1" ht="15.75" customHeight="1" thickBot="1">
      <c r="B19" s="210" t="s">
        <v>135</v>
      </c>
      <c r="C19" s="182">
        <v>8.42</v>
      </c>
      <c r="D19" s="183">
        <v>14.819801302216693</v>
      </c>
      <c r="E19" s="201">
        <v>14.44</v>
      </c>
      <c r="F19" s="202">
        <v>8.3625438157235852</v>
      </c>
      <c r="G19" s="203">
        <v>15.130580928610005</v>
      </c>
      <c r="H19" s="204">
        <v>15.129953411527344</v>
      </c>
      <c r="I19" s="202">
        <v>7.9434167573449397</v>
      </c>
      <c r="J19" s="203">
        <v>15.514104636573197</v>
      </c>
      <c r="K19" s="204">
        <v>15.513891988657065</v>
      </c>
      <c r="L19" s="206">
        <v>8.396062536189925</v>
      </c>
      <c r="M19" s="185">
        <v>16.034253209147586</v>
      </c>
      <c r="N19" s="205">
        <v>16.034253209147586</v>
      </c>
      <c r="O19" s="206">
        <v>9.0032154340836001</v>
      </c>
      <c r="P19" s="185">
        <v>15.943561842105265</v>
      </c>
      <c r="Q19" s="205">
        <v>15.944010969969037</v>
      </c>
      <c r="R19" s="206">
        <v>8.5513720485003191</v>
      </c>
      <c r="S19" s="185">
        <v>16.318219123972263</v>
      </c>
      <c r="T19" s="205">
        <v>16.397720523636711</v>
      </c>
      <c r="U19" s="248">
        <v>9.5</v>
      </c>
      <c r="V19" s="185">
        <v>15.8</v>
      </c>
      <c r="W19" s="337">
        <v>15.8</v>
      </c>
      <c r="X19" s="248">
        <v>11.3</v>
      </c>
      <c r="Y19" s="185">
        <v>15.7</v>
      </c>
      <c r="Z19" s="337">
        <v>15.7</v>
      </c>
      <c r="AA19" s="464">
        <v>14.083710407239819</v>
      </c>
      <c r="AB19" s="185">
        <v>15.5554456013205</v>
      </c>
      <c r="AC19" s="517">
        <v>15.700899110496813</v>
      </c>
      <c r="AD19" s="514">
        <v>16.944444444444443</v>
      </c>
      <c r="AE19" s="185">
        <v>16.157250807308195</v>
      </c>
      <c r="AF19" s="460">
        <v>16.1572499750148</v>
      </c>
    </row>
    <row r="20" spans="2:32" s="88" customFormat="1" ht="13.5" customHeight="1" thickBot="1">
      <c r="B20" s="340"/>
      <c r="C20" s="482"/>
      <c r="D20" s="482"/>
      <c r="E20" s="482"/>
      <c r="F20" s="481"/>
      <c r="G20" s="481"/>
      <c r="H20" s="481"/>
      <c r="I20" s="481"/>
      <c r="J20" s="481"/>
      <c r="K20" s="481"/>
      <c r="L20" s="481"/>
      <c r="M20" s="481"/>
      <c r="N20" s="481"/>
      <c r="O20" s="407"/>
      <c r="P20" s="407"/>
      <c r="Q20" s="407"/>
      <c r="R20" s="407"/>
      <c r="S20" s="407"/>
      <c r="T20" s="407"/>
      <c r="U20" s="132"/>
      <c r="V20" s="132"/>
      <c r="W20" s="407"/>
      <c r="X20" s="132"/>
      <c r="Y20" s="132"/>
      <c r="Z20" s="407"/>
      <c r="AA20" s="407"/>
      <c r="AB20" s="407"/>
      <c r="AC20" s="257"/>
      <c r="AD20" s="407"/>
      <c r="AE20" s="407"/>
      <c r="AF20" s="407"/>
    </row>
    <row r="21" spans="2:32" s="88" customFormat="1" ht="15.75" customHeight="1">
      <c r="B21" s="208" t="s">
        <v>78</v>
      </c>
      <c r="C21" s="479"/>
      <c r="D21" s="479"/>
      <c r="E21" s="479"/>
      <c r="F21" s="480"/>
      <c r="G21" s="480"/>
      <c r="H21" s="480"/>
      <c r="I21" s="480"/>
      <c r="J21" s="480"/>
      <c r="K21" s="480"/>
      <c r="L21" s="480"/>
      <c r="M21" s="480"/>
      <c r="N21" s="480"/>
      <c r="O21" s="189"/>
      <c r="P21" s="189"/>
      <c r="Q21" s="189"/>
      <c r="R21" s="189"/>
      <c r="S21" s="189"/>
      <c r="T21" s="189"/>
      <c r="U21" s="231"/>
      <c r="V21" s="231"/>
      <c r="W21" s="257"/>
      <c r="X21" s="231"/>
      <c r="Y21" s="231"/>
      <c r="Z21" s="257"/>
      <c r="AA21" s="257"/>
      <c r="AB21" s="257"/>
      <c r="AC21" s="189"/>
      <c r="AD21" s="257"/>
      <c r="AE21" s="257"/>
      <c r="AF21" s="258"/>
    </row>
    <row r="22" spans="2:32" s="88" customFormat="1" ht="15.75" customHeight="1">
      <c r="B22" s="209" t="s">
        <v>25</v>
      </c>
      <c r="C22" s="411">
        <v>31.49</v>
      </c>
      <c r="D22" s="482" t="s">
        <v>36</v>
      </c>
      <c r="E22" s="410">
        <v>32.64</v>
      </c>
      <c r="F22" s="412">
        <v>34.001001502253381</v>
      </c>
      <c r="G22" s="481" t="s">
        <v>36</v>
      </c>
      <c r="H22" s="413">
        <v>33.052645401786791</v>
      </c>
      <c r="I22" s="412">
        <v>33.025027203482047</v>
      </c>
      <c r="J22" s="481" t="s">
        <v>36</v>
      </c>
      <c r="K22" s="413">
        <v>31.092137195033875</v>
      </c>
      <c r="L22" s="412">
        <v>33.989577301679212</v>
      </c>
      <c r="M22" s="481" t="s">
        <v>36</v>
      </c>
      <c r="N22" s="413">
        <v>31.611937244769535</v>
      </c>
      <c r="O22" s="415">
        <v>33.826366559485528</v>
      </c>
      <c r="P22" s="481" t="s">
        <v>36</v>
      </c>
      <c r="Q22" s="413">
        <v>32.122441544190643</v>
      </c>
      <c r="R22" s="415">
        <v>33.567326100829611</v>
      </c>
      <c r="S22" s="481" t="s">
        <v>36</v>
      </c>
      <c r="T22" s="415">
        <v>32.547064692688608</v>
      </c>
      <c r="U22" s="245">
        <v>33.4</v>
      </c>
      <c r="V22" s="232" t="s">
        <v>36</v>
      </c>
      <c r="W22" s="338">
        <v>33.5</v>
      </c>
      <c r="X22" s="245">
        <v>31.5</v>
      </c>
      <c r="Y22" s="232" t="s">
        <v>36</v>
      </c>
      <c r="Z22" s="338">
        <v>31.9</v>
      </c>
      <c r="AA22" s="462">
        <v>31.278280542986426</v>
      </c>
      <c r="AB22" s="232" t="s">
        <v>36</v>
      </c>
      <c r="AC22" s="515">
        <v>33.99601955776447</v>
      </c>
      <c r="AD22" s="512">
        <v>29.333333333333332</v>
      </c>
      <c r="AE22" s="232" t="s">
        <v>36</v>
      </c>
      <c r="AF22" s="459">
        <v>32.132032581029186</v>
      </c>
    </row>
    <row r="23" spans="2:32" s="88" customFormat="1" ht="15.75" customHeight="1">
      <c r="B23" s="209" t="s">
        <v>26</v>
      </c>
      <c r="C23" s="411">
        <v>13.62</v>
      </c>
      <c r="D23" s="482" t="s">
        <v>36</v>
      </c>
      <c r="E23" s="410">
        <v>10.99</v>
      </c>
      <c r="F23" s="412">
        <v>13.269904857285928</v>
      </c>
      <c r="G23" s="481" t="s">
        <v>36</v>
      </c>
      <c r="H23" s="413">
        <v>11.338124109958697</v>
      </c>
      <c r="I23" s="412">
        <v>13.275299238302503</v>
      </c>
      <c r="J23" s="481" t="s">
        <v>36</v>
      </c>
      <c r="K23" s="413">
        <v>11.383431617046952</v>
      </c>
      <c r="L23" s="412">
        <v>14.128546612623046</v>
      </c>
      <c r="M23" s="481" t="s">
        <v>36</v>
      </c>
      <c r="N23" s="413">
        <v>11.587607104177062</v>
      </c>
      <c r="O23" s="415">
        <v>13.37620578778135</v>
      </c>
      <c r="P23" s="481" t="s">
        <v>36</v>
      </c>
      <c r="Q23" s="413">
        <v>11.016037064054471</v>
      </c>
      <c r="R23" s="415">
        <v>14.741544352265475</v>
      </c>
      <c r="S23" s="481" t="s">
        <v>36</v>
      </c>
      <c r="T23" s="415">
        <v>11.91282837748151</v>
      </c>
      <c r="U23" s="417">
        <v>14.2</v>
      </c>
      <c r="V23" s="481" t="s">
        <v>36</v>
      </c>
      <c r="W23" s="336">
        <v>12.7</v>
      </c>
      <c r="X23" s="417">
        <v>14.3</v>
      </c>
      <c r="Y23" s="481" t="s">
        <v>36</v>
      </c>
      <c r="Z23" s="336">
        <v>13</v>
      </c>
      <c r="AA23" s="463">
        <v>15.271493212669684</v>
      </c>
      <c r="AB23" s="481" t="s">
        <v>36</v>
      </c>
      <c r="AC23" s="516">
        <v>14.238882929484568</v>
      </c>
      <c r="AD23" s="513">
        <v>16.277777777777779</v>
      </c>
      <c r="AE23" s="481" t="s">
        <v>36</v>
      </c>
      <c r="AF23" s="461">
        <v>15.123820181410951</v>
      </c>
    </row>
    <row r="24" spans="2:32" s="88" customFormat="1" ht="15.75" customHeight="1">
      <c r="B24" s="209" t="s">
        <v>27</v>
      </c>
      <c r="C24" s="411">
        <v>16.559999999999999</v>
      </c>
      <c r="D24" s="482" t="s">
        <v>36</v>
      </c>
      <c r="E24" s="410">
        <v>16.670000000000002</v>
      </c>
      <c r="F24" s="412">
        <v>15.473209814722082</v>
      </c>
      <c r="G24" s="481" t="s">
        <v>36</v>
      </c>
      <c r="H24" s="413">
        <v>16.251143237708053</v>
      </c>
      <c r="I24" s="412">
        <v>15.397170837867247</v>
      </c>
      <c r="J24" s="481" t="s">
        <v>36</v>
      </c>
      <c r="K24" s="413">
        <v>17.486175239683643</v>
      </c>
      <c r="L24" s="412">
        <v>15.460335842501449</v>
      </c>
      <c r="M24" s="481" t="s">
        <v>36</v>
      </c>
      <c r="N24" s="413">
        <v>17.330939513672412</v>
      </c>
      <c r="O24" s="415">
        <v>15.112540192926044</v>
      </c>
      <c r="P24" s="481" t="s">
        <v>36</v>
      </c>
      <c r="Q24" s="413">
        <v>18.959036257111276</v>
      </c>
      <c r="R24" s="415">
        <v>15.37970644543714</v>
      </c>
      <c r="S24" s="481" t="s">
        <v>36</v>
      </c>
      <c r="T24" s="415">
        <v>17.579264310148066</v>
      </c>
      <c r="U24" s="417">
        <v>15.3</v>
      </c>
      <c r="V24" s="481" t="s">
        <v>36</v>
      </c>
      <c r="W24" s="336">
        <v>17.5</v>
      </c>
      <c r="X24" s="417">
        <v>13.8</v>
      </c>
      <c r="Y24" s="481" t="s">
        <v>36</v>
      </c>
      <c r="Z24" s="336">
        <v>16.899999999999999</v>
      </c>
      <c r="AA24" s="463">
        <v>13.23529411764706</v>
      </c>
      <c r="AB24" s="481" t="s">
        <v>36</v>
      </c>
      <c r="AC24" s="516">
        <v>17.295499230997418</v>
      </c>
      <c r="AD24" s="513">
        <v>13.166666666666666</v>
      </c>
      <c r="AE24" s="481" t="s">
        <v>36</v>
      </c>
      <c r="AF24" s="461">
        <v>18.67938277858433</v>
      </c>
    </row>
    <row r="25" spans="2:32" s="88" customFormat="1" ht="23">
      <c r="B25" s="409" t="s">
        <v>128</v>
      </c>
      <c r="C25" s="411">
        <v>10.18</v>
      </c>
      <c r="D25" s="482" t="s">
        <v>36</v>
      </c>
      <c r="E25" s="410">
        <v>8.91</v>
      </c>
      <c r="F25" s="412">
        <v>11.116675012518778</v>
      </c>
      <c r="G25" s="481" t="s">
        <v>36</v>
      </c>
      <c r="H25" s="413">
        <v>10.10639849890066</v>
      </c>
      <c r="I25" s="412">
        <v>11.643090315560391</v>
      </c>
      <c r="J25" s="481" t="s">
        <v>36</v>
      </c>
      <c r="K25" s="413">
        <v>10.350892740464282</v>
      </c>
      <c r="L25" s="412">
        <v>10.943833236826867</v>
      </c>
      <c r="M25" s="481" t="s">
        <v>36</v>
      </c>
      <c r="N25" s="413">
        <v>9.9002506416837495</v>
      </c>
      <c r="O25" s="417">
        <v>9.9035369774919602</v>
      </c>
      <c r="P25" s="481" t="s">
        <v>36</v>
      </c>
      <c r="Q25" s="413">
        <v>8.2397779646279652</v>
      </c>
      <c r="R25" s="417">
        <v>9.3809827696234844</v>
      </c>
      <c r="S25" s="481" t="s">
        <v>36</v>
      </c>
      <c r="T25" s="415">
        <v>8.3000124966428714</v>
      </c>
      <c r="U25" s="414">
        <v>7.1</v>
      </c>
      <c r="V25" s="481" t="s">
        <v>36</v>
      </c>
      <c r="W25" s="408">
        <v>6.4</v>
      </c>
      <c r="X25" s="414">
        <v>7.3</v>
      </c>
      <c r="Y25" s="481" t="s">
        <v>36</v>
      </c>
      <c r="Z25" s="408">
        <v>7.4</v>
      </c>
      <c r="AA25" s="463">
        <v>7.126696832579186</v>
      </c>
      <c r="AB25" s="481" t="s">
        <v>36</v>
      </c>
      <c r="AC25" s="516">
        <v>7.1707129615779239</v>
      </c>
      <c r="AD25" s="513">
        <v>6.833333333333333</v>
      </c>
      <c r="AE25" s="481" t="s">
        <v>36</v>
      </c>
      <c r="AF25" s="461">
        <v>6.90500745788031</v>
      </c>
    </row>
    <row r="26" spans="2:32" s="88" customFormat="1" ht="15.75" customHeight="1">
      <c r="B26" s="209" t="s">
        <v>29</v>
      </c>
      <c r="C26" s="411">
        <v>27.6</v>
      </c>
      <c r="D26" s="482" t="s">
        <v>36</v>
      </c>
      <c r="E26" s="410">
        <v>30.35</v>
      </c>
      <c r="F26" s="412">
        <v>25.488232348522782</v>
      </c>
      <c r="G26" s="481" t="s">
        <v>36</v>
      </c>
      <c r="H26" s="413">
        <v>28.507964186812394</v>
      </c>
      <c r="I26" s="412">
        <v>25.571273122959738</v>
      </c>
      <c r="J26" s="481" t="s">
        <v>36</v>
      </c>
      <c r="K26" s="413">
        <v>28.64380387728162</v>
      </c>
      <c r="L26" s="412">
        <v>24.261725535610886</v>
      </c>
      <c r="M26" s="481" t="s">
        <v>36</v>
      </c>
      <c r="N26" s="413">
        <v>27.900951135320408</v>
      </c>
      <c r="O26" s="415">
        <v>26.688102893890672</v>
      </c>
      <c r="P26" s="481" t="s">
        <v>36</v>
      </c>
      <c r="Q26" s="413">
        <v>28.617260500327223</v>
      </c>
      <c r="R26" s="415">
        <v>25.335035098915121</v>
      </c>
      <c r="S26" s="481" t="s">
        <v>36</v>
      </c>
      <c r="T26" s="415">
        <v>28.042350342038972</v>
      </c>
      <c r="U26" s="417">
        <v>28.2</v>
      </c>
      <c r="V26" s="481" t="s">
        <v>36</v>
      </c>
      <c r="W26" s="336">
        <v>27.8</v>
      </c>
      <c r="X26" s="417">
        <v>31</v>
      </c>
      <c r="Y26" s="481" t="s">
        <v>36</v>
      </c>
      <c r="Z26" s="336">
        <v>28.5</v>
      </c>
      <c r="AA26" s="463">
        <v>32.635746606334841</v>
      </c>
      <c r="AB26" s="481" t="s">
        <v>36</v>
      </c>
      <c r="AC26" s="516">
        <v>26.824009894341046</v>
      </c>
      <c r="AD26" s="513">
        <v>33.666666666666664</v>
      </c>
      <c r="AE26" s="481" t="s">
        <v>36</v>
      </c>
      <c r="AF26" s="461">
        <v>26.529163494289907</v>
      </c>
    </row>
    <row r="27" spans="2:32" s="88" customFormat="1" ht="15.75" customHeight="1" thickBot="1">
      <c r="B27" s="210" t="s">
        <v>13</v>
      </c>
      <c r="C27" s="182">
        <v>0.51</v>
      </c>
      <c r="D27" s="183" t="s">
        <v>36</v>
      </c>
      <c r="E27" s="201">
        <v>0.44</v>
      </c>
      <c r="F27" s="202">
        <v>0.65097646469704551</v>
      </c>
      <c r="G27" s="203" t="s">
        <v>36</v>
      </c>
      <c r="H27" s="204">
        <v>0.74372456483340221</v>
      </c>
      <c r="I27" s="202">
        <v>1.088139281828074</v>
      </c>
      <c r="J27" s="203" t="s">
        <v>36</v>
      </c>
      <c r="K27" s="204">
        <v>1.0435593304896462</v>
      </c>
      <c r="L27" s="203" t="s">
        <v>36</v>
      </c>
      <c r="M27" s="203" t="s">
        <v>36</v>
      </c>
      <c r="N27" s="204" t="s">
        <v>36</v>
      </c>
      <c r="O27" s="206">
        <v>1.0932475884244373</v>
      </c>
      <c r="P27" s="203" t="s">
        <v>36</v>
      </c>
      <c r="Q27" s="204">
        <v>1.0454466696884233</v>
      </c>
      <c r="R27" s="206">
        <v>1.5954052329291639</v>
      </c>
      <c r="S27" s="203" t="s">
        <v>36</v>
      </c>
      <c r="T27" s="205">
        <v>1.6184797809999714</v>
      </c>
      <c r="U27" s="248">
        <v>1.9</v>
      </c>
      <c r="V27" s="203" t="s">
        <v>36</v>
      </c>
      <c r="W27" s="337">
        <v>2</v>
      </c>
      <c r="X27" s="248">
        <v>2.1</v>
      </c>
      <c r="Y27" s="203" t="s">
        <v>36</v>
      </c>
      <c r="Z27" s="337">
        <v>2.4</v>
      </c>
      <c r="AA27" s="464">
        <v>0.45248868778280543</v>
      </c>
      <c r="AB27" s="203" t="s">
        <v>36</v>
      </c>
      <c r="AC27" s="517">
        <v>0.47487542583458398</v>
      </c>
      <c r="AD27" s="514">
        <v>0.72222222222222221</v>
      </c>
      <c r="AE27" s="203" t="s">
        <v>36</v>
      </c>
      <c r="AF27" s="460">
        <v>0.63059350680532267</v>
      </c>
    </row>
    <row r="28" spans="2:32" ht="14.25" customHeight="1">
      <c r="B28" s="5"/>
    </row>
    <row r="29" spans="2:32" ht="13.5" customHeight="1">
      <c r="E29" s="503"/>
      <c r="F29" s="503"/>
      <c r="G29" s="503"/>
      <c r="H29" s="503"/>
      <c r="I29" s="503"/>
      <c r="J29" s="503"/>
      <c r="K29" s="503"/>
      <c r="L29" s="503"/>
      <c r="M29"/>
    </row>
    <row r="30" spans="2:32">
      <c r="E30" s="503"/>
      <c r="F30" s="503"/>
      <c r="G30" s="503"/>
      <c r="H30" s="503"/>
      <c r="I30" s="503"/>
      <c r="J30" s="503"/>
      <c r="K30" s="503"/>
      <c r="L30" s="503"/>
      <c r="M30" s="503"/>
      <c r="N30" s="503"/>
      <c r="O30" s="503"/>
      <c r="P30" s="503"/>
      <c r="Q30" s="503"/>
      <c r="R30" s="503"/>
      <c r="S30" s="503"/>
      <c r="T30"/>
    </row>
    <row r="31" spans="2:32">
      <c r="E31" s="503"/>
      <c r="F31" s="503"/>
      <c r="G31" s="503"/>
      <c r="H31" s="503"/>
      <c r="I31" s="503"/>
      <c r="J31" s="503"/>
      <c r="K31" s="503"/>
      <c r="L31" s="503"/>
      <c r="M31" s="503"/>
      <c r="N31" s="503"/>
      <c r="O31" s="503"/>
      <c r="P31" s="503"/>
      <c r="Q31" s="503"/>
      <c r="R31" s="503"/>
      <c r="S31" s="503"/>
      <c r="T31"/>
    </row>
    <row r="32" spans="2:32">
      <c r="E32" s="503"/>
      <c r="F32" s="503"/>
      <c r="G32" s="503"/>
      <c r="H32" s="503"/>
      <c r="I32" s="503"/>
      <c r="J32" s="503"/>
      <c r="K32" s="503"/>
      <c r="L32" s="503"/>
      <c r="M32" s="503"/>
      <c r="N32" s="503"/>
      <c r="O32" s="503"/>
      <c r="P32" s="503"/>
      <c r="Q32" s="503"/>
      <c r="R32" s="503"/>
      <c r="S32" s="503"/>
      <c r="T32"/>
    </row>
    <row r="33" spans="5:20">
      <c r="E33" s="503"/>
      <c r="F33" s="503"/>
      <c r="G33" s="503"/>
      <c r="H33" s="503"/>
      <c r="I33" s="503"/>
      <c r="J33" s="503"/>
      <c r="K33" s="503"/>
      <c r="L33" s="503"/>
      <c r="M33" s="503"/>
      <c r="N33" s="503"/>
      <c r="O33" s="503"/>
      <c r="P33" s="503"/>
      <c r="Q33" s="503"/>
      <c r="R33" s="503"/>
      <c r="S33" s="503"/>
      <c r="T33"/>
    </row>
    <row r="34" spans="5:20">
      <c r="E34" s="503"/>
      <c r="F34" s="503"/>
      <c r="G34" s="503"/>
      <c r="H34" s="503"/>
      <c r="I34" s="503"/>
      <c r="J34" s="503"/>
      <c r="K34" s="503"/>
      <c r="L34" s="503"/>
      <c r="M34" s="503"/>
      <c r="N34" s="503"/>
      <c r="O34" s="503"/>
      <c r="P34" s="503"/>
      <c r="Q34" s="503"/>
      <c r="R34" s="503"/>
      <c r="S34" s="503"/>
      <c r="T34"/>
    </row>
    <row r="35" spans="5:20">
      <c r="E35" s="503"/>
      <c r="F35" s="503"/>
      <c r="G35" s="503"/>
      <c r="H35" s="503"/>
      <c r="I35" s="503"/>
      <c r="J35" s="503"/>
      <c r="K35" s="503"/>
      <c r="L35" s="503"/>
      <c r="M35" s="503"/>
      <c r="N35" s="503"/>
      <c r="O35" s="503"/>
      <c r="P35" s="503"/>
      <c r="Q35" s="503"/>
      <c r="R35" s="503"/>
      <c r="S35" s="503"/>
      <c r="T35"/>
    </row>
    <row r="36" spans="5:20">
      <c r="E36" s="503"/>
      <c r="F36" s="503"/>
      <c r="G36" s="503"/>
      <c r="H36" s="503"/>
      <c r="I36" s="503"/>
      <c r="J36" s="503"/>
      <c r="K36" s="503"/>
      <c r="L36" s="503"/>
      <c r="M36" s="503"/>
      <c r="N36" s="503"/>
      <c r="O36" s="503"/>
      <c r="P36" s="503"/>
      <c r="Q36" s="503"/>
      <c r="R36" s="503"/>
      <c r="S36" s="503"/>
      <c r="T36"/>
    </row>
    <row r="37" spans="5:20">
      <c r="E37" s="503"/>
      <c r="F37" s="503"/>
      <c r="G37" s="503"/>
      <c r="H37" s="503"/>
      <c r="I37" s="503"/>
      <c r="J37" s="503"/>
      <c r="K37" s="503"/>
      <c r="L37" s="503"/>
      <c r="M37" s="503"/>
      <c r="N37" s="503"/>
      <c r="O37" s="503"/>
      <c r="P37" s="503"/>
      <c r="Q37" s="503"/>
      <c r="R37" s="503"/>
      <c r="S37" s="503"/>
      <c r="T37"/>
    </row>
    <row r="38" spans="5:20">
      <c r="E38" s="503"/>
      <c r="F38" s="503"/>
      <c r="G38" s="503"/>
      <c r="H38" s="503"/>
      <c r="I38" s="503"/>
      <c r="J38" s="503"/>
      <c r="K38" s="503"/>
      <c r="L38" s="503"/>
      <c r="M38" s="503"/>
      <c r="N38" s="503"/>
      <c r="O38" s="503"/>
      <c r="P38" s="503"/>
      <c r="Q38" s="503"/>
      <c r="R38" s="503"/>
      <c r="S38" s="503"/>
      <c r="T38"/>
    </row>
    <row r="39" spans="5:20">
      <c r="E39" s="503"/>
      <c r="F39" s="503"/>
      <c r="G39" s="503"/>
      <c r="H39" s="503"/>
      <c r="I39" s="503"/>
      <c r="J39" s="503"/>
      <c r="K39" s="503"/>
      <c r="L39" s="503"/>
      <c r="M39" s="503"/>
      <c r="N39" s="503"/>
      <c r="O39" s="503"/>
      <c r="P39" s="503"/>
      <c r="Q39" s="503"/>
      <c r="R39" s="503"/>
      <c r="S39" s="503"/>
      <c r="T39"/>
    </row>
    <row r="40" spans="5:20">
      <c r="E40" s="503"/>
      <c r="F40" s="503"/>
      <c r="G40" s="503"/>
      <c r="H40" s="503"/>
      <c r="I40" s="503"/>
      <c r="J40" s="503"/>
      <c r="K40" s="503"/>
      <c r="L40" s="503"/>
      <c r="M40" s="503"/>
      <c r="N40" s="503"/>
      <c r="O40" s="503"/>
      <c r="P40" s="503"/>
      <c r="Q40" s="503"/>
      <c r="R40" s="503"/>
      <c r="S40" s="503"/>
      <c r="T40"/>
    </row>
    <row r="41" spans="5:20">
      <c r="E41" s="503"/>
      <c r="F41" s="503"/>
      <c r="G41" s="503"/>
      <c r="H41" s="503"/>
      <c r="I41" s="503"/>
      <c r="J41" s="503"/>
      <c r="K41" s="503"/>
      <c r="L41" s="503"/>
      <c r="M41" s="503"/>
      <c r="N41" s="503"/>
      <c r="O41" s="503"/>
      <c r="P41" s="503"/>
      <c r="Q41" s="503"/>
      <c r="R41" s="503"/>
      <c r="S41" s="503"/>
      <c r="T41"/>
    </row>
    <row r="42" spans="5:20">
      <c r="E42" s="503"/>
      <c r="F42" s="503"/>
      <c r="G42" s="503"/>
      <c r="H42" s="503"/>
      <c r="I42" s="503"/>
      <c r="J42" s="503"/>
      <c r="K42" s="503"/>
      <c r="L42" s="503"/>
      <c r="M42" s="503"/>
      <c r="N42" s="503"/>
      <c r="O42" s="503"/>
      <c r="P42" s="503"/>
      <c r="Q42" s="503"/>
      <c r="R42" s="503"/>
      <c r="S42" s="503"/>
      <c r="T42"/>
    </row>
    <row r="43" spans="5:20">
      <c r="E43" s="503"/>
      <c r="F43" s="503"/>
      <c r="G43" s="503"/>
      <c r="H43" s="503"/>
      <c r="I43" s="503"/>
      <c r="J43" s="503"/>
      <c r="K43" s="503"/>
      <c r="L43" s="503"/>
      <c r="M43" s="503"/>
      <c r="N43" s="503"/>
      <c r="O43" s="503"/>
      <c r="P43" s="503"/>
      <c r="Q43" s="503"/>
      <c r="R43" s="503"/>
      <c r="S43" s="503"/>
      <c r="T43"/>
    </row>
    <row r="44" spans="5:20">
      <c r="E44" s="503"/>
      <c r="F44" s="503"/>
      <c r="G44" s="503"/>
      <c r="H44" s="503"/>
      <c r="I44" s="503"/>
      <c r="J44" s="503"/>
      <c r="K44" s="503"/>
      <c r="L44" s="503"/>
      <c r="M44" s="503"/>
      <c r="N44" s="503"/>
      <c r="O44" s="503"/>
      <c r="P44" s="503"/>
      <c r="Q44" s="503"/>
      <c r="R44" s="503"/>
      <c r="S44" s="503"/>
      <c r="T44"/>
    </row>
    <row r="45" spans="5:20">
      <c r="L45" s="503"/>
      <c r="M45" s="503"/>
      <c r="N45" s="503"/>
      <c r="O45" s="503"/>
      <c r="P45" s="503"/>
      <c r="Q45" s="503"/>
      <c r="R45" s="503"/>
      <c r="S45" s="503"/>
      <c r="T45"/>
    </row>
    <row r="46" spans="5:20">
      <c r="L46"/>
      <c r="M46"/>
      <c r="N46"/>
      <c r="O46"/>
      <c r="P46"/>
      <c r="Q46"/>
      <c r="R46"/>
      <c r="S46"/>
      <c r="T46"/>
    </row>
  </sheetData>
  <mergeCells count="12">
    <mergeCell ref="B2:AF2"/>
    <mergeCell ref="B5:B6"/>
    <mergeCell ref="F5:H5"/>
    <mergeCell ref="O5:Q5"/>
    <mergeCell ref="AD5:AF5"/>
    <mergeCell ref="L5:N5"/>
    <mergeCell ref="AA5:AC5"/>
    <mergeCell ref="X5:Z5"/>
    <mergeCell ref="C5:E5"/>
    <mergeCell ref="I5:K5"/>
    <mergeCell ref="R5:T5"/>
    <mergeCell ref="U5:W5"/>
  </mergeCells>
  <phoneticPr fontId="0" type="noConversion"/>
  <pageMargins left="0.39370078740157483" right="0.39370078740157483" top="0.98425196850393704" bottom="0.98425196850393704" header="0.51181102362204722" footer="0.51181102362204722"/>
  <pageSetup paperSize="9" scale="84" orientation="landscape" r:id="rId1"/>
  <headerFooter alignWithMargins="0">
    <oddHeader>&amp;L&amp;12&amp;UDeutsches Mobilitätspanel: Statistik 2010&amp;R&amp;12&amp;UInstitut für Verkehrswesen  - KIT</oddHeader>
    <oddFooter>&amp;R&amp;D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B1:N27"/>
  <sheetViews>
    <sheetView showGridLines="0" workbookViewId="0">
      <selection activeCell="G35" sqref="G35"/>
    </sheetView>
  </sheetViews>
  <sheetFormatPr baseColWidth="10" defaultColWidth="11.453125" defaultRowHeight="12.5"/>
  <cols>
    <col min="1" max="1" width="1.26953125" style="3" customWidth="1"/>
    <col min="2" max="2" width="19.81640625" style="3" customWidth="1"/>
    <col min="3" max="13" width="8.81640625" style="3" customWidth="1"/>
    <col min="14" max="14" width="11.453125" style="261"/>
    <col min="15" max="16384" width="11.453125" style="3"/>
  </cols>
  <sheetData>
    <row r="1" spans="2:14" ht="6" customHeight="1" thickBot="1"/>
    <row r="2" spans="2:14" s="88" customFormat="1" ht="22.5" customHeight="1" thickBot="1">
      <c r="B2" s="698" t="s">
        <v>114</v>
      </c>
      <c r="C2" s="699"/>
      <c r="D2" s="699"/>
      <c r="E2" s="699"/>
      <c r="F2" s="699"/>
      <c r="G2" s="699"/>
      <c r="H2" s="699"/>
      <c r="I2" s="699"/>
      <c r="J2" s="699"/>
      <c r="K2" s="699"/>
      <c r="L2" s="700"/>
      <c r="M2" s="524"/>
    </row>
    <row r="3" spans="2:14" s="88" customFormat="1" ht="15" customHeight="1">
      <c r="B3" s="387"/>
      <c r="C3" s="697"/>
      <c r="D3" s="697"/>
      <c r="E3" s="697"/>
      <c r="F3" s="697"/>
      <c r="G3" s="697"/>
      <c r="H3" s="697"/>
      <c r="N3" s="133"/>
    </row>
    <row r="4" spans="2:14" s="88" customFormat="1" ht="7.5" customHeight="1" thickBot="1">
      <c r="B4" s="313"/>
      <c r="C4" s="269"/>
      <c r="D4" s="269"/>
      <c r="E4" s="269"/>
      <c r="F4" s="269"/>
      <c r="G4" s="267"/>
      <c r="H4" s="267"/>
      <c r="I4" s="267"/>
      <c r="J4" s="269"/>
      <c r="K4" s="269"/>
      <c r="L4" s="419"/>
      <c r="N4" s="133"/>
    </row>
    <row r="5" spans="2:14" s="88" customFormat="1" ht="15.75" customHeight="1" thickBot="1">
      <c r="B5" s="271"/>
      <c r="C5" s="33">
        <v>2002</v>
      </c>
      <c r="D5" s="33">
        <v>2003</v>
      </c>
      <c r="E5" s="36">
        <v>2004</v>
      </c>
      <c r="F5" s="36">
        <v>2005</v>
      </c>
      <c r="G5" s="36">
        <v>2006</v>
      </c>
      <c r="H5" s="33">
        <v>2007</v>
      </c>
      <c r="I5" s="34">
        <v>2008</v>
      </c>
      <c r="J5" s="352">
        <v>2009</v>
      </c>
      <c r="K5" s="352">
        <v>2010</v>
      </c>
      <c r="L5" s="353">
        <v>2011</v>
      </c>
      <c r="M5" s="524"/>
    </row>
    <row r="6" spans="2:14" s="88" customFormat="1" ht="13.5" customHeight="1" thickBot="1">
      <c r="B6" s="127"/>
      <c r="C6" s="293"/>
      <c r="D6" s="293"/>
      <c r="E6" s="267"/>
      <c r="F6" s="267"/>
      <c r="G6" s="267"/>
      <c r="H6" s="293"/>
      <c r="I6" s="293"/>
      <c r="L6" s="215"/>
    </row>
    <row r="7" spans="2:14" s="88" customFormat="1" ht="15.75" customHeight="1" thickBot="1">
      <c r="B7" s="128" t="s">
        <v>18</v>
      </c>
      <c r="C7" s="39">
        <v>83.5</v>
      </c>
      <c r="D7" s="91">
        <v>82.476253164439967</v>
      </c>
      <c r="E7" s="91">
        <v>82.66876948072499</v>
      </c>
      <c r="F7" s="91">
        <v>84.190994525494631</v>
      </c>
      <c r="G7" s="91">
        <v>85.99</v>
      </c>
      <c r="H7" s="91">
        <v>86.43</v>
      </c>
      <c r="I7" s="369">
        <v>83.5</v>
      </c>
      <c r="J7" s="369">
        <v>85.9</v>
      </c>
      <c r="K7" s="281">
        <v>86.5</v>
      </c>
      <c r="L7" s="355">
        <v>89.7</v>
      </c>
    </row>
    <row r="8" spans="2:14" s="88" customFormat="1" ht="13.5" customHeight="1" thickBot="1">
      <c r="B8" s="85"/>
      <c r="C8" s="47"/>
      <c r="D8" s="62"/>
      <c r="E8" s="62"/>
      <c r="F8" s="62"/>
      <c r="G8" s="62"/>
      <c r="H8" s="62"/>
      <c r="I8" s="259"/>
      <c r="J8" s="259"/>
      <c r="K8" s="54"/>
      <c r="L8" s="54"/>
    </row>
    <row r="9" spans="2:14" s="88" customFormat="1" ht="15.75" customHeight="1">
      <c r="B9" s="122" t="s">
        <v>76</v>
      </c>
      <c r="C9" s="270"/>
      <c r="D9" s="44"/>
      <c r="E9" s="44"/>
      <c r="F9" s="44"/>
      <c r="G9" s="44"/>
      <c r="H9" s="44"/>
      <c r="I9" s="344"/>
      <c r="J9" s="344"/>
      <c r="K9" s="60"/>
      <c r="L9" s="356"/>
    </row>
    <row r="10" spans="2:14" s="88" customFormat="1" ht="15.75" customHeight="1">
      <c r="B10" s="126" t="s">
        <v>39</v>
      </c>
      <c r="C10" s="45">
        <v>90.46</v>
      </c>
      <c r="D10" s="55">
        <v>92.407094949704359</v>
      </c>
      <c r="E10" s="55">
        <v>91.824541383803592</v>
      </c>
      <c r="F10" s="55">
        <v>90.52179236964696</v>
      </c>
      <c r="G10" s="48">
        <v>90.42</v>
      </c>
      <c r="H10" s="354">
        <v>89.79</v>
      </c>
      <c r="I10" s="347">
        <v>89.2</v>
      </c>
      <c r="J10" s="347">
        <v>90.7</v>
      </c>
      <c r="K10" s="362">
        <v>91.7</v>
      </c>
      <c r="L10" s="357">
        <v>92.9</v>
      </c>
    </row>
    <row r="11" spans="2:14" s="88" customFormat="1" ht="15.75" customHeight="1" thickBot="1">
      <c r="B11" s="296" t="s">
        <v>40</v>
      </c>
      <c r="C11" s="49">
        <v>76.69</v>
      </c>
      <c r="D11" s="58">
        <v>73.34772449402945</v>
      </c>
      <c r="E11" s="58">
        <v>74.225177081416646</v>
      </c>
      <c r="F11" s="58">
        <v>78.339011160346516</v>
      </c>
      <c r="G11" s="52">
        <v>81.849999999999994</v>
      </c>
      <c r="H11" s="63">
        <v>83.34</v>
      </c>
      <c r="I11" s="351">
        <v>78.099999999999994</v>
      </c>
      <c r="J11" s="351">
        <v>81.3</v>
      </c>
      <c r="K11" s="350">
        <v>81.599999999999994</v>
      </c>
      <c r="L11" s="358">
        <v>86.7</v>
      </c>
    </row>
    <row r="12" spans="2:14" s="88" customFormat="1" ht="13.5" customHeight="1" thickBot="1">
      <c r="B12" s="85"/>
      <c r="C12" s="47"/>
      <c r="D12" s="62"/>
      <c r="E12" s="62"/>
      <c r="F12" s="62"/>
      <c r="G12" s="62"/>
      <c r="H12" s="62"/>
      <c r="I12" s="259"/>
      <c r="J12" s="259"/>
      <c r="K12" s="54"/>
      <c r="L12" s="54"/>
    </row>
    <row r="13" spans="2:14" s="88" customFormat="1" ht="15.75" customHeight="1">
      <c r="B13" s="122" t="s">
        <v>77</v>
      </c>
      <c r="C13" s="129"/>
      <c r="D13" s="60"/>
      <c r="E13" s="60"/>
      <c r="F13" s="60"/>
      <c r="G13" s="60"/>
      <c r="H13" s="60"/>
      <c r="I13" s="344"/>
      <c r="J13" s="344"/>
      <c r="K13" s="60"/>
      <c r="L13" s="356"/>
    </row>
    <row r="14" spans="2:14" s="88" customFormat="1" ht="15.75" customHeight="1">
      <c r="B14" s="121" t="s">
        <v>22</v>
      </c>
      <c r="C14" s="45">
        <v>80.58</v>
      </c>
      <c r="D14" s="55">
        <v>82.274303833867094</v>
      </c>
      <c r="E14" s="55">
        <v>81.338553971922096</v>
      </c>
      <c r="F14" s="55">
        <v>81.807476404881172</v>
      </c>
      <c r="G14" s="48">
        <v>80.97</v>
      </c>
      <c r="H14" s="354">
        <v>82.62</v>
      </c>
      <c r="I14" s="347">
        <v>75.5</v>
      </c>
      <c r="J14" s="347">
        <v>83.8</v>
      </c>
      <c r="K14" s="362">
        <v>80.099999999999994</v>
      </c>
      <c r="L14" s="357">
        <v>85.2</v>
      </c>
    </row>
    <row r="15" spans="2:14" s="88" customFormat="1" ht="15.75" customHeight="1">
      <c r="B15" s="121" t="s">
        <v>23</v>
      </c>
      <c r="C15" s="45">
        <v>97.99</v>
      </c>
      <c r="D15" s="55">
        <v>97.618150136473588</v>
      </c>
      <c r="E15" s="55">
        <v>96.444457886158503</v>
      </c>
      <c r="F15" s="55">
        <v>94.63767733129383</v>
      </c>
      <c r="G15" s="48">
        <v>90.88</v>
      </c>
      <c r="H15" s="61">
        <v>93.32</v>
      </c>
      <c r="I15" s="348">
        <v>92</v>
      </c>
      <c r="J15" s="348">
        <v>93.3</v>
      </c>
      <c r="K15" s="348">
        <v>92.4</v>
      </c>
      <c r="L15" s="359">
        <v>90.4</v>
      </c>
    </row>
    <row r="16" spans="2:14" s="88" customFormat="1" ht="15.75" customHeight="1">
      <c r="B16" s="121" t="s">
        <v>24</v>
      </c>
      <c r="C16" s="45">
        <v>94.24</v>
      </c>
      <c r="D16" s="55">
        <v>94.118834202909682</v>
      </c>
      <c r="E16" s="55">
        <v>92.532702115281097</v>
      </c>
      <c r="F16" s="55">
        <v>93.944969365446383</v>
      </c>
      <c r="G16" s="48">
        <v>93.75</v>
      </c>
      <c r="H16" s="61">
        <v>93.33</v>
      </c>
      <c r="I16" s="349">
        <v>93.8</v>
      </c>
      <c r="J16" s="349">
        <v>92.3</v>
      </c>
      <c r="K16" s="348">
        <v>92.7</v>
      </c>
      <c r="L16" s="359">
        <v>96.8</v>
      </c>
    </row>
    <row r="17" spans="2:12" s="88" customFormat="1" ht="15.75" customHeight="1">
      <c r="B17" s="121" t="s">
        <v>37</v>
      </c>
      <c r="C17" s="45">
        <v>84.29</v>
      </c>
      <c r="D17" s="55">
        <v>86.707378736039942</v>
      </c>
      <c r="E17" s="55">
        <v>88.4475393390682</v>
      </c>
      <c r="F17" s="55">
        <v>86.909416678309839</v>
      </c>
      <c r="G17" s="48">
        <v>89.06</v>
      </c>
      <c r="H17" s="61">
        <v>88.69</v>
      </c>
      <c r="I17" s="349">
        <v>83.9</v>
      </c>
      <c r="J17" s="349">
        <v>88.6</v>
      </c>
      <c r="K17" s="348">
        <v>88.7</v>
      </c>
      <c r="L17" s="359">
        <v>89.2</v>
      </c>
    </row>
    <row r="18" spans="2:12" s="88" customFormat="1" ht="15.75" customHeight="1">
      <c r="B18" s="121" t="s">
        <v>38</v>
      </c>
      <c r="C18" s="45">
        <v>78.37</v>
      </c>
      <c r="D18" s="55">
        <v>79.832896003880279</v>
      </c>
      <c r="E18" s="55">
        <v>78.562709432830204</v>
      </c>
      <c r="F18" s="55">
        <v>82.915902183191406</v>
      </c>
      <c r="G18" s="48">
        <v>85.6</v>
      </c>
      <c r="H18" s="61">
        <v>83.21</v>
      </c>
      <c r="I18" s="349">
        <v>85.5</v>
      </c>
      <c r="J18" s="349">
        <v>82.7</v>
      </c>
      <c r="K18" s="348">
        <v>86.6</v>
      </c>
      <c r="L18" s="359">
        <v>89</v>
      </c>
    </row>
    <row r="19" spans="2:12" s="88" customFormat="1" ht="15.75" customHeight="1" thickBot="1">
      <c r="B19" s="29" t="s">
        <v>135</v>
      </c>
      <c r="C19" s="49">
        <v>58.37</v>
      </c>
      <c r="D19" s="58">
        <v>49.365581002633412</v>
      </c>
      <c r="E19" s="58">
        <v>55.407201060911049</v>
      </c>
      <c r="F19" s="58">
        <v>61.605128568937417</v>
      </c>
      <c r="G19" s="52">
        <v>70.87</v>
      </c>
      <c r="H19" s="63">
        <v>73.67</v>
      </c>
      <c r="I19" s="350">
        <v>63.1</v>
      </c>
      <c r="J19" s="350">
        <v>70.900000000000006</v>
      </c>
      <c r="K19" s="350">
        <v>73.5</v>
      </c>
      <c r="L19" s="358">
        <v>81.8</v>
      </c>
    </row>
    <row r="20" spans="2:12">
      <c r="B20" s="14"/>
      <c r="C20" s="268"/>
      <c r="D20" s="268"/>
      <c r="E20" s="268"/>
      <c r="F20" s="268"/>
      <c r="G20" s="268"/>
      <c r="H20" s="268"/>
      <c r="J20" s="6"/>
      <c r="K20" s="6"/>
      <c r="L20" s="6"/>
    </row>
    <row r="21" spans="2:12" ht="13">
      <c r="B21" s="5"/>
      <c r="J21" s="26"/>
      <c r="K21" s="11"/>
      <c r="L21" s="11"/>
    </row>
    <row r="22" spans="2:12" ht="13">
      <c r="B22" s="5"/>
      <c r="J22" s="26"/>
      <c r="K22" s="11"/>
      <c r="L22" s="11"/>
    </row>
    <row r="23" spans="2:12" ht="13">
      <c r="B23" s="5"/>
      <c r="J23" s="26"/>
      <c r="K23" s="11"/>
      <c r="L23" s="11"/>
    </row>
    <row r="24" spans="2:12" ht="13">
      <c r="B24" s="5"/>
      <c r="J24" s="26"/>
      <c r="K24" s="11"/>
      <c r="L24" s="11"/>
    </row>
    <row r="25" spans="2:12" ht="13">
      <c r="J25" s="26"/>
      <c r="K25" s="11"/>
      <c r="L25" s="11"/>
    </row>
    <row r="26" spans="2:12" ht="13">
      <c r="J26" s="26"/>
      <c r="K26" s="11"/>
      <c r="L26" s="11"/>
    </row>
    <row r="27" spans="2:12" ht="13">
      <c r="B27" s="15"/>
      <c r="J27" s="26"/>
    </row>
  </sheetData>
  <mergeCells count="2">
    <mergeCell ref="C3:H3"/>
    <mergeCell ref="B2:L2"/>
  </mergeCells>
  <phoneticPr fontId="0" type="noConversion"/>
  <pageMargins left="0.39370078740157483" right="0.39370078740157483" top="0.98425196850393704" bottom="0.98425196850393704" header="0.51181102362204722" footer="0.51181102362204722"/>
  <pageSetup paperSize="9" orientation="landscape" r:id="rId1"/>
  <headerFooter alignWithMargins="0">
    <oddHeader>&amp;L&amp;12&amp;UDeutsches Mobilitätspanel: Statistik 2010&amp;R&amp;12&amp;UInstitut für Verkehrswesen  - KIT</oddHeader>
    <oddFooter>&amp;R&amp;D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B1:N40"/>
  <sheetViews>
    <sheetView showGridLines="0" topLeftCell="A4" zoomScaleNormal="100" workbookViewId="0">
      <selection activeCell="K25" sqref="K25"/>
    </sheetView>
  </sheetViews>
  <sheetFormatPr baseColWidth="10" defaultColWidth="11.453125" defaultRowHeight="12.5"/>
  <cols>
    <col min="1" max="1" width="1.1796875" style="3" customWidth="1"/>
    <col min="2" max="2" width="35.7265625" style="3" customWidth="1"/>
    <col min="3" max="8" width="10.7265625" style="3" customWidth="1"/>
    <col min="9" max="9" width="11.453125" style="3" customWidth="1"/>
    <col min="10" max="13" width="11.453125" style="3"/>
    <col min="14" max="14" width="11.453125" style="261"/>
    <col min="15" max="16384" width="11.453125" style="3"/>
  </cols>
  <sheetData>
    <row r="1" spans="2:14" ht="6" customHeight="1" thickBot="1"/>
    <row r="2" spans="2:14" s="88" customFormat="1" ht="22.5" customHeight="1" thickBot="1">
      <c r="B2" s="698" t="s">
        <v>41</v>
      </c>
      <c r="C2" s="699"/>
      <c r="D2" s="699"/>
      <c r="E2" s="699"/>
      <c r="F2" s="699"/>
      <c r="G2" s="699"/>
      <c r="H2" s="699"/>
      <c r="I2" s="699"/>
      <c r="J2" s="699"/>
      <c r="K2" s="699"/>
      <c r="L2" s="700"/>
      <c r="M2" s="133"/>
    </row>
    <row r="3" spans="2:14" s="88" customFormat="1" ht="22.5" customHeight="1" thickBot="1">
      <c r="B3" s="115"/>
      <c r="C3" s="697"/>
      <c r="D3" s="697"/>
      <c r="E3" s="697"/>
      <c r="F3" s="697"/>
      <c r="G3" s="697"/>
      <c r="H3" s="697"/>
      <c r="N3" s="133"/>
    </row>
    <row r="4" spans="2:14" s="88" customFormat="1" ht="15.75" customHeight="1" thickBot="1">
      <c r="B4" s="37"/>
      <c r="C4" s="34">
        <v>2002</v>
      </c>
      <c r="D4" s="34">
        <v>2003</v>
      </c>
      <c r="E4" s="38">
        <v>2004</v>
      </c>
      <c r="F4" s="38">
        <v>2005</v>
      </c>
      <c r="G4" s="38">
        <v>2006</v>
      </c>
      <c r="H4" s="217">
        <v>2007</v>
      </c>
      <c r="I4" s="217">
        <v>2008</v>
      </c>
      <c r="J4" s="352">
        <v>2009</v>
      </c>
      <c r="K4" s="352">
        <v>2010</v>
      </c>
      <c r="L4" s="353">
        <v>2011</v>
      </c>
    </row>
    <row r="5" spans="2:14" s="88" customFormat="1" ht="13.5" customHeight="1" thickBot="1">
      <c r="B5" s="86"/>
      <c r="C5" s="360"/>
      <c r="D5" s="360"/>
      <c r="E5" s="361"/>
      <c r="F5" s="361"/>
      <c r="G5" s="361"/>
      <c r="H5" s="133"/>
      <c r="I5" s="133"/>
      <c r="J5" s="131"/>
      <c r="K5" s="416"/>
      <c r="L5" s="215"/>
    </row>
    <row r="6" spans="2:14" s="88" customFormat="1" ht="15.75" customHeight="1">
      <c r="B6" s="122" t="s">
        <v>81</v>
      </c>
      <c r="C6" s="123"/>
      <c r="D6" s="123"/>
      <c r="E6" s="124"/>
      <c r="F6" s="124"/>
      <c r="G6" s="125"/>
      <c r="H6" s="218"/>
      <c r="I6" s="218"/>
      <c r="J6" s="235"/>
      <c r="K6" s="235"/>
      <c r="L6" s="356"/>
    </row>
    <row r="7" spans="2:14" s="88" customFormat="1" ht="15.75" customHeight="1">
      <c r="B7" s="126" t="s">
        <v>42</v>
      </c>
      <c r="C7" s="45">
        <v>76.72</v>
      </c>
      <c r="D7" s="53">
        <v>75.239406963598057</v>
      </c>
      <c r="E7" s="54">
        <v>74.3209907240132</v>
      </c>
      <c r="F7" s="55">
        <v>76.261301851990083</v>
      </c>
      <c r="G7" s="55">
        <v>77.650000000000006</v>
      </c>
      <c r="H7" s="366">
        <v>75.37</v>
      </c>
      <c r="I7" s="347">
        <v>73.2</v>
      </c>
      <c r="J7" s="347">
        <v>74.599999999999994</v>
      </c>
      <c r="K7" s="366">
        <v>75.2</v>
      </c>
      <c r="L7" s="357">
        <v>77.8</v>
      </c>
    </row>
    <row r="8" spans="2:14" s="88" customFormat="1" ht="15.75" customHeight="1">
      <c r="B8" s="126" t="s">
        <v>95</v>
      </c>
      <c r="C8" s="45">
        <v>6.44</v>
      </c>
      <c r="D8" s="53">
        <v>6.6812861297579662</v>
      </c>
      <c r="E8" s="54">
        <v>6.2680755729497122</v>
      </c>
      <c r="F8" s="55">
        <v>4.6050252955923758</v>
      </c>
      <c r="G8" s="55">
        <v>3.79</v>
      </c>
      <c r="H8" s="53">
        <v>3.41</v>
      </c>
      <c r="I8" s="349">
        <v>3.7</v>
      </c>
      <c r="J8" s="349">
        <v>3.2</v>
      </c>
      <c r="K8" s="53">
        <v>4.3</v>
      </c>
      <c r="L8" s="359">
        <v>3.3</v>
      </c>
    </row>
    <row r="9" spans="2:14" s="88" customFormat="1" ht="15.75" customHeight="1">
      <c r="B9" s="126" t="s">
        <v>43</v>
      </c>
      <c r="C9" s="45">
        <v>6.78</v>
      </c>
      <c r="D9" s="53">
        <v>7.2368462008419208</v>
      </c>
      <c r="E9" s="54">
        <v>8.3477787567118202</v>
      </c>
      <c r="F9" s="55">
        <v>7.9296926735045616</v>
      </c>
      <c r="G9" s="55">
        <v>8.34</v>
      </c>
      <c r="H9" s="53">
        <v>11.07</v>
      </c>
      <c r="I9" s="348">
        <v>10.3</v>
      </c>
      <c r="J9" s="348">
        <v>11.3</v>
      </c>
      <c r="K9" s="53">
        <v>11.3</v>
      </c>
      <c r="L9" s="359">
        <v>11.9</v>
      </c>
    </row>
    <row r="10" spans="2:14" s="88" customFormat="1" ht="15.75" customHeight="1" thickBot="1">
      <c r="B10" s="296" t="s">
        <v>44</v>
      </c>
      <c r="C10" s="49">
        <v>10.06</v>
      </c>
      <c r="D10" s="56">
        <v>10.842460705802051</v>
      </c>
      <c r="E10" s="57">
        <v>8.6858399330408318</v>
      </c>
      <c r="F10" s="58">
        <v>7.399130963920129</v>
      </c>
      <c r="G10" s="58">
        <v>6.72</v>
      </c>
      <c r="H10" s="56">
        <v>6.26</v>
      </c>
      <c r="I10" s="351">
        <v>8.4</v>
      </c>
      <c r="J10" s="351">
        <v>7</v>
      </c>
      <c r="K10" s="56">
        <v>6.7</v>
      </c>
      <c r="L10" s="358">
        <v>5.6</v>
      </c>
    </row>
    <row r="11" spans="2:14" s="88" customFormat="1" ht="13.5" customHeight="1" thickBot="1">
      <c r="B11" s="86"/>
      <c r="C11" s="47"/>
      <c r="D11" s="54"/>
      <c r="E11" s="54"/>
      <c r="F11" s="54"/>
      <c r="G11" s="90"/>
      <c r="H11" s="90"/>
      <c r="I11" s="416"/>
      <c r="J11" s="416"/>
      <c r="K11" s="54"/>
      <c r="L11" s="54"/>
    </row>
    <row r="12" spans="2:14" s="88" customFormat="1" ht="15.75" customHeight="1">
      <c r="B12" s="122" t="s">
        <v>39</v>
      </c>
      <c r="C12" s="270"/>
      <c r="D12" s="44"/>
      <c r="E12" s="44"/>
      <c r="F12" s="60"/>
      <c r="G12" s="60"/>
      <c r="H12" s="60"/>
      <c r="I12" s="235"/>
      <c r="J12" s="235"/>
      <c r="K12" s="60"/>
      <c r="L12" s="356"/>
    </row>
    <row r="13" spans="2:14" s="88" customFormat="1" ht="15.75" customHeight="1">
      <c r="B13" s="126" t="s">
        <v>42</v>
      </c>
      <c r="C13" s="45">
        <v>85.33</v>
      </c>
      <c r="D13" s="61">
        <v>85.803330516609293</v>
      </c>
      <c r="E13" s="62">
        <v>82.971724058383074</v>
      </c>
      <c r="F13" s="55">
        <v>82.824878099788819</v>
      </c>
      <c r="G13" s="55">
        <v>82.53</v>
      </c>
      <c r="H13" s="366">
        <v>79.209999999999994</v>
      </c>
      <c r="I13" s="347">
        <v>78.3</v>
      </c>
      <c r="J13" s="347">
        <v>78.5</v>
      </c>
      <c r="K13" s="366">
        <v>78.5</v>
      </c>
      <c r="L13" s="357">
        <v>81.099999999999994</v>
      </c>
    </row>
    <row r="14" spans="2:14" s="88" customFormat="1" ht="15.75" customHeight="1">
      <c r="B14" s="126" t="s">
        <v>95</v>
      </c>
      <c r="C14" s="45">
        <v>3.52</v>
      </c>
      <c r="D14" s="61">
        <v>2.6715440595948943</v>
      </c>
      <c r="E14" s="62">
        <v>3.271927738581172</v>
      </c>
      <c r="F14" s="55">
        <v>1.946948303511707</v>
      </c>
      <c r="G14" s="55">
        <v>2.74</v>
      </c>
      <c r="H14" s="53">
        <v>2.14</v>
      </c>
      <c r="I14" s="349">
        <v>1.6</v>
      </c>
      <c r="J14" s="349">
        <v>2.1</v>
      </c>
      <c r="K14" s="53">
        <v>3.1</v>
      </c>
      <c r="L14" s="359">
        <v>2.2999999999999998</v>
      </c>
    </row>
    <row r="15" spans="2:14" s="88" customFormat="1" ht="15.75" customHeight="1">
      <c r="B15" s="126" t="s">
        <v>43</v>
      </c>
      <c r="C15" s="45">
        <v>5.14</v>
      </c>
      <c r="D15" s="61">
        <v>6.6037644330950576</v>
      </c>
      <c r="E15" s="62">
        <v>8.8528173254205154</v>
      </c>
      <c r="F15" s="55">
        <v>7.6969142698581559</v>
      </c>
      <c r="G15" s="55">
        <v>7.89</v>
      </c>
      <c r="H15" s="53">
        <v>10.57</v>
      </c>
      <c r="I15" s="348">
        <v>11.3</v>
      </c>
      <c r="J15" s="348">
        <v>12.2</v>
      </c>
      <c r="K15" s="53">
        <v>13.2</v>
      </c>
      <c r="L15" s="359">
        <v>11.8</v>
      </c>
    </row>
    <row r="16" spans="2:14" s="88" customFormat="1" ht="15.75" customHeight="1" thickBot="1">
      <c r="B16" s="296" t="s">
        <v>44</v>
      </c>
      <c r="C16" s="49">
        <v>6.02</v>
      </c>
      <c r="D16" s="63">
        <v>4.921360990700741</v>
      </c>
      <c r="E16" s="64">
        <v>3.4332393981532321</v>
      </c>
      <c r="F16" s="58">
        <v>4.9478358775189912</v>
      </c>
      <c r="G16" s="58">
        <v>4.74</v>
      </c>
      <c r="H16" s="56">
        <v>5.05</v>
      </c>
      <c r="I16" s="351">
        <v>5.9</v>
      </c>
      <c r="J16" s="351">
        <v>4.3</v>
      </c>
      <c r="K16" s="56">
        <v>3.8</v>
      </c>
      <c r="L16" s="358">
        <v>3.5</v>
      </c>
    </row>
    <row r="17" spans="2:12" s="88" customFormat="1" ht="13.5" customHeight="1" thickBot="1">
      <c r="B17" s="86"/>
      <c r="C17" s="47"/>
      <c r="D17" s="62"/>
      <c r="E17" s="62"/>
      <c r="F17" s="54"/>
      <c r="G17" s="54"/>
      <c r="H17" s="54"/>
      <c r="I17" s="416"/>
      <c r="J17" s="416"/>
      <c r="K17" s="54"/>
      <c r="L17" s="54"/>
    </row>
    <row r="18" spans="2:12" s="88" customFormat="1" ht="15.75" customHeight="1">
      <c r="B18" s="122" t="s">
        <v>40</v>
      </c>
      <c r="C18" s="270"/>
      <c r="D18" s="44"/>
      <c r="E18" s="44"/>
      <c r="F18" s="60"/>
      <c r="G18" s="60"/>
      <c r="H18" s="60"/>
      <c r="I18" s="235"/>
      <c r="J18" s="235"/>
      <c r="K18" s="60"/>
      <c r="L18" s="356"/>
    </row>
    <row r="19" spans="2:12" s="88" customFormat="1" ht="15.75" customHeight="1">
      <c r="B19" s="126" t="s">
        <v>42</v>
      </c>
      <c r="C19" s="45">
        <v>68.31</v>
      </c>
      <c r="D19" s="61">
        <v>65.528943227404213</v>
      </c>
      <c r="E19" s="62">
        <v>66.343152590456299</v>
      </c>
      <c r="F19" s="55">
        <v>70.194145710923578</v>
      </c>
      <c r="G19" s="55">
        <v>73.099999999999994</v>
      </c>
      <c r="H19" s="366">
        <v>71.819999999999993</v>
      </c>
      <c r="I19" s="347">
        <v>68.599999999999994</v>
      </c>
      <c r="J19" s="347">
        <v>71</v>
      </c>
      <c r="K19" s="366">
        <v>72.099999999999994</v>
      </c>
      <c r="L19" s="357">
        <v>74.7</v>
      </c>
    </row>
    <row r="20" spans="2:12" s="88" customFormat="1" ht="15.75" customHeight="1">
      <c r="B20" s="126" t="s">
        <v>95</v>
      </c>
      <c r="C20" s="45">
        <v>9.31</v>
      </c>
      <c r="D20" s="61">
        <v>10.367080973730527</v>
      </c>
      <c r="E20" s="62">
        <v>9.0311687724397665</v>
      </c>
      <c r="F20" s="55">
        <v>7.0620651069815619</v>
      </c>
      <c r="G20" s="55">
        <v>4.7699999999999996</v>
      </c>
      <c r="H20" s="53">
        <v>4.5999999999999996</v>
      </c>
      <c r="I20" s="349">
        <v>5.7</v>
      </c>
      <c r="J20" s="349">
        <v>4.3</v>
      </c>
      <c r="K20" s="53">
        <v>5.4</v>
      </c>
      <c r="L20" s="359">
        <v>4.2</v>
      </c>
    </row>
    <row r="21" spans="2:12" s="88" customFormat="1" ht="15.75" customHeight="1">
      <c r="B21" s="126" t="s">
        <v>43</v>
      </c>
      <c r="C21" s="45">
        <v>8.3800000000000008</v>
      </c>
      <c r="D21" s="61">
        <v>7.8187812666252388</v>
      </c>
      <c r="E21" s="62">
        <v>7.8820244909603367</v>
      </c>
      <c r="F21" s="55">
        <v>8.1448654494229373</v>
      </c>
      <c r="G21" s="55">
        <v>8.75</v>
      </c>
      <c r="H21" s="53">
        <v>11.51</v>
      </c>
      <c r="I21" s="348">
        <v>9.5</v>
      </c>
      <c r="J21" s="348">
        <v>10.3</v>
      </c>
      <c r="K21" s="53">
        <v>9.5</v>
      </c>
      <c r="L21" s="359">
        <v>11.9</v>
      </c>
    </row>
    <row r="22" spans="2:12" s="88" customFormat="1" ht="15.75" customHeight="1" thickBot="1">
      <c r="B22" s="296" t="s">
        <v>44</v>
      </c>
      <c r="C22" s="49">
        <v>14</v>
      </c>
      <c r="D22" s="63">
        <v>16.28519453224002</v>
      </c>
      <c r="E22" s="64">
        <v>13.529868205312162</v>
      </c>
      <c r="F22" s="58">
        <v>9.6650283155373593</v>
      </c>
      <c r="G22" s="58">
        <v>8.56</v>
      </c>
      <c r="H22" s="56">
        <v>7.39</v>
      </c>
      <c r="I22" s="351">
        <v>10.8</v>
      </c>
      <c r="J22" s="351">
        <v>9.6</v>
      </c>
      <c r="K22" s="56">
        <v>9.5</v>
      </c>
      <c r="L22" s="358">
        <v>7.6</v>
      </c>
    </row>
    <row r="23" spans="2:12" s="88" customFormat="1" ht="13.5" customHeight="1" thickBot="1">
      <c r="C23" s="259"/>
      <c r="D23" s="54"/>
      <c r="E23" s="54"/>
      <c r="F23" s="54"/>
      <c r="G23" s="54"/>
      <c r="H23" s="54"/>
      <c r="I23" s="416"/>
      <c r="J23" s="416"/>
      <c r="K23" s="54"/>
      <c r="L23" s="54"/>
    </row>
    <row r="24" spans="2:12" s="88" customFormat="1" ht="15.75" customHeight="1">
      <c r="B24" s="119" t="s">
        <v>82</v>
      </c>
      <c r="C24" s="270"/>
      <c r="D24" s="44"/>
      <c r="E24" s="44"/>
      <c r="F24" s="60"/>
      <c r="G24" s="60"/>
      <c r="H24" s="60"/>
      <c r="I24" s="235"/>
      <c r="J24" s="235"/>
      <c r="K24" s="60"/>
      <c r="L24" s="356"/>
    </row>
    <row r="25" spans="2:12" s="88" customFormat="1" ht="15.75" customHeight="1">
      <c r="B25" s="27" t="s">
        <v>42</v>
      </c>
      <c r="C25" s="45">
        <v>83.29</v>
      </c>
      <c r="D25" s="61">
        <v>82.731076279095021</v>
      </c>
      <c r="E25" s="62">
        <v>78.436500691246209</v>
      </c>
      <c r="F25" s="55">
        <v>76.941687840806793</v>
      </c>
      <c r="G25" s="55">
        <v>76.34</v>
      </c>
      <c r="H25" s="366">
        <v>74.45</v>
      </c>
      <c r="I25" s="347">
        <v>70.3</v>
      </c>
      <c r="J25" s="347">
        <v>72.900000000000006</v>
      </c>
      <c r="K25" s="366">
        <v>67.5</v>
      </c>
      <c r="L25" s="357">
        <v>74.400000000000006</v>
      </c>
    </row>
    <row r="26" spans="2:12" s="88" customFormat="1" ht="15.75" customHeight="1">
      <c r="B26" s="27" t="s">
        <v>95</v>
      </c>
      <c r="C26" s="45">
        <v>7.22</v>
      </c>
      <c r="D26" s="61">
        <v>6.5391322395102236</v>
      </c>
      <c r="E26" s="62">
        <v>6.781574831741076</v>
      </c>
      <c r="F26" s="55">
        <v>5.3688408886914623</v>
      </c>
      <c r="G26" s="55">
        <v>6.03</v>
      </c>
      <c r="H26" s="53">
        <v>6.77</v>
      </c>
      <c r="I26" s="349">
        <v>6.2</v>
      </c>
      <c r="J26" s="349">
        <v>5.7</v>
      </c>
      <c r="K26" s="53">
        <v>7.1</v>
      </c>
      <c r="L26" s="359">
        <v>6.7</v>
      </c>
    </row>
    <row r="27" spans="2:12" s="88" customFormat="1" ht="15.75" customHeight="1">
      <c r="B27" s="27" t="s">
        <v>43</v>
      </c>
      <c r="C27" s="45">
        <v>7.8</v>
      </c>
      <c r="D27" s="61">
        <v>8.6052115674376228</v>
      </c>
      <c r="E27" s="62">
        <v>11.566399903348328</v>
      </c>
      <c r="F27" s="55">
        <v>12.055668001814421</v>
      </c>
      <c r="G27" s="55">
        <v>10.02</v>
      </c>
      <c r="H27" s="53">
        <v>14.07</v>
      </c>
      <c r="I27" s="348">
        <v>14.1</v>
      </c>
      <c r="J27" s="348">
        <v>16.3</v>
      </c>
      <c r="K27" s="53">
        <v>19.3</v>
      </c>
      <c r="L27" s="359">
        <v>13.6</v>
      </c>
    </row>
    <row r="28" spans="2:12" s="88" customFormat="1" ht="15.75" customHeight="1" thickBot="1">
      <c r="B28" s="28" t="s">
        <v>44</v>
      </c>
      <c r="C28" s="49">
        <v>1.69</v>
      </c>
      <c r="D28" s="63">
        <v>2.1245799139571333</v>
      </c>
      <c r="E28" s="64">
        <v>2.4383698244292944</v>
      </c>
      <c r="F28" s="58">
        <v>3.256636459187559</v>
      </c>
      <c r="G28" s="58">
        <v>4.45</v>
      </c>
      <c r="H28" s="56">
        <v>3.41</v>
      </c>
      <c r="I28" s="351">
        <v>7.7</v>
      </c>
      <c r="J28" s="351">
        <v>3.5</v>
      </c>
      <c r="K28" s="56">
        <v>4.2</v>
      </c>
      <c r="L28" s="358">
        <v>3.8</v>
      </c>
    </row>
    <row r="29" spans="2:12" s="88" customFormat="1" ht="10.5" customHeight="1" thickBot="1">
      <c r="B29" s="86"/>
      <c r="C29" s="47"/>
      <c r="D29" s="62"/>
      <c r="E29" s="62"/>
      <c r="F29" s="54"/>
      <c r="G29" s="54"/>
      <c r="H29" s="54"/>
      <c r="I29" s="416"/>
      <c r="J29" s="416"/>
      <c r="K29" s="54"/>
      <c r="L29" s="54"/>
    </row>
    <row r="30" spans="2:12" s="88" customFormat="1" ht="13.5" customHeight="1">
      <c r="B30" s="119" t="s">
        <v>136</v>
      </c>
      <c r="C30" s="270"/>
      <c r="D30" s="44"/>
      <c r="E30" s="44"/>
      <c r="F30" s="60"/>
      <c r="G30" s="60"/>
      <c r="H30" s="60"/>
      <c r="I30" s="235"/>
      <c r="J30" s="235"/>
      <c r="K30" s="60"/>
      <c r="L30" s="356"/>
    </row>
    <row r="31" spans="2:12" s="88" customFormat="1" ht="13.5" customHeight="1">
      <c r="B31" s="27" t="s">
        <v>42</v>
      </c>
      <c r="C31" s="45">
        <v>84.82</v>
      </c>
      <c r="D31" s="61">
        <v>85.94541668978097</v>
      </c>
      <c r="E31" s="62">
        <v>85.165069216333251</v>
      </c>
      <c r="F31" s="55">
        <v>85.404164628272</v>
      </c>
      <c r="G31" s="55">
        <v>84.74</v>
      </c>
      <c r="H31" s="366">
        <v>83.74</v>
      </c>
      <c r="I31" s="347">
        <v>81.599999999999994</v>
      </c>
      <c r="J31" s="347">
        <v>81.5</v>
      </c>
      <c r="K31" s="366">
        <v>83.6</v>
      </c>
      <c r="L31" s="357">
        <v>83.1</v>
      </c>
    </row>
    <row r="32" spans="2:12" s="88" customFormat="1" ht="13.5" customHeight="1">
      <c r="B32" s="27" t="s">
        <v>95</v>
      </c>
      <c r="C32" s="45">
        <v>3.68</v>
      </c>
      <c r="D32" s="61">
        <v>4.3325338197485861</v>
      </c>
      <c r="E32" s="62">
        <v>2.9644624812047615</v>
      </c>
      <c r="F32" s="55">
        <v>3.2288428751062512</v>
      </c>
      <c r="G32" s="55">
        <v>2.31</v>
      </c>
      <c r="H32" s="53">
        <v>2.0499999999999998</v>
      </c>
      <c r="I32" s="349">
        <v>1.9</v>
      </c>
      <c r="J32" s="349">
        <v>2.1</v>
      </c>
      <c r="K32" s="53">
        <v>2.1</v>
      </c>
      <c r="L32" s="359">
        <v>1.5</v>
      </c>
    </row>
    <row r="33" spans="2:12" s="88" customFormat="1" ht="13.5" customHeight="1">
      <c r="B33" s="27" t="s">
        <v>43</v>
      </c>
      <c r="C33" s="45">
        <v>5.58</v>
      </c>
      <c r="D33" s="61">
        <v>5.4871030248660864</v>
      </c>
      <c r="E33" s="62">
        <v>5.8948646757271179</v>
      </c>
      <c r="F33" s="55">
        <v>6.0055378294790449</v>
      </c>
      <c r="G33" s="55">
        <v>7.36</v>
      </c>
      <c r="H33" s="53">
        <v>7.89</v>
      </c>
      <c r="I33" s="349">
        <v>8.6</v>
      </c>
      <c r="J33" s="349">
        <v>9.4</v>
      </c>
      <c r="K33" s="53">
        <v>7.6</v>
      </c>
      <c r="L33" s="359">
        <v>10.9</v>
      </c>
    </row>
    <row r="34" spans="2:12" s="88" customFormat="1" ht="13.5" customHeight="1" thickBot="1">
      <c r="B34" s="28" t="s">
        <v>44</v>
      </c>
      <c r="C34" s="49">
        <v>5.92</v>
      </c>
      <c r="D34" s="63">
        <v>4.2349464656043674</v>
      </c>
      <c r="E34" s="64">
        <v>4.6273577231768339</v>
      </c>
      <c r="F34" s="58">
        <v>3.8162868866886162</v>
      </c>
      <c r="G34" s="58">
        <v>3.6</v>
      </c>
      <c r="H34" s="56">
        <v>4.04</v>
      </c>
      <c r="I34" s="351">
        <v>5.5</v>
      </c>
      <c r="J34" s="351">
        <v>4.5</v>
      </c>
      <c r="K34" s="56">
        <v>5.5</v>
      </c>
      <c r="L34" s="358">
        <v>4.0999999999999996</v>
      </c>
    </row>
    <row r="35" spans="2:12" s="88" customFormat="1" ht="10.5" customHeight="1" thickBot="1">
      <c r="B35" s="322"/>
      <c r="C35" s="47"/>
      <c r="D35" s="62"/>
      <c r="E35" s="62"/>
      <c r="F35" s="54"/>
      <c r="G35" s="54"/>
      <c r="H35" s="54"/>
      <c r="I35" s="416"/>
      <c r="J35" s="416"/>
      <c r="K35" s="54"/>
      <c r="L35" s="54"/>
    </row>
    <row r="36" spans="2:12" s="88" customFormat="1" ht="13.5" customHeight="1">
      <c r="B36" s="119" t="s">
        <v>137</v>
      </c>
      <c r="C36" s="270"/>
      <c r="D36" s="44"/>
      <c r="E36" s="44"/>
      <c r="F36" s="60"/>
      <c r="G36" s="60"/>
      <c r="H36" s="60"/>
      <c r="I36" s="235"/>
      <c r="J36" s="235"/>
      <c r="K36" s="60"/>
      <c r="L36" s="356"/>
    </row>
    <row r="37" spans="2:12" s="88" customFormat="1" ht="13.5" customHeight="1">
      <c r="B37" s="27" t="s">
        <v>42</v>
      </c>
      <c r="C37" s="45">
        <v>61.08</v>
      </c>
      <c r="D37" s="61">
        <v>55.975904002259092</v>
      </c>
      <c r="E37" s="62">
        <v>57.60262012897465</v>
      </c>
      <c r="F37" s="55">
        <v>64.354810814265903</v>
      </c>
      <c r="G37" s="55">
        <v>69.22</v>
      </c>
      <c r="H37" s="366">
        <v>64.819999999999993</v>
      </c>
      <c r="I37" s="362">
        <v>63.3</v>
      </c>
      <c r="J37" s="362">
        <v>66.099999999999994</v>
      </c>
      <c r="K37" s="366">
        <v>69</v>
      </c>
      <c r="L37" s="357">
        <v>73</v>
      </c>
    </row>
    <row r="38" spans="2:12" s="88" customFormat="1" ht="13.5" customHeight="1">
      <c r="B38" s="27" t="s">
        <v>95</v>
      </c>
      <c r="C38" s="45">
        <v>9.39</v>
      </c>
      <c r="D38" s="61">
        <v>9.7569676412786723</v>
      </c>
      <c r="E38" s="62">
        <v>10.039697469073841</v>
      </c>
      <c r="F38" s="55">
        <v>5.7760916365790305</v>
      </c>
      <c r="G38" s="55">
        <v>4.0199999999999996</v>
      </c>
      <c r="H38" s="53">
        <v>2.67</v>
      </c>
      <c r="I38" s="348">
        <v>4.4000000000000004</v>
      </c>
      <c r="J38" s="348">
        <v>2.9</v>
      </c>
      <c r="K38" s="53">
        <v>5.0999999999999996</v>
      </c>
      <c r="L38" s="359">
        <v>3.2</v>
      </c>
    </row>
    <row r="39" spans="2:12" s="88" customFormat="1" ht="13.5" customHeight="1">
      <c r="B39" s="27" t="s">
        <v>43</v>
      </c>
      <c r="C39" s="45">
        <v>7.52</v>
      </c>
      <c r="D39" s="61">
        <v>8.3984641401829627</v>
      </c>
      <c r="E39" s="62">
        <v>9.026405885664218</v>
      </c>
      <c r="F39" s="55">
        <v>7.3744136112271939</v>
      </c>
      <c r="G39" s="55">
        <v>8.32</v>
      </c>
      <c r="H39" s="53">
        <v>13.01</v>
      </c>
      <c r="I39" s="348">
        <v>9.9</v>
      </c>
      <c r="J39" s="348">
        <v>10.199999999999999</v>
      </c>
      <c r="K39" s="53">
        <v>10.5</v>
      </c>
      <c r="L39" s="359">
        <v>12</v>
      </c>
    </row>
    <row r="40" spans="2:12" s="88" customFormat="1" ht="13.5" customHeight="1" thickBot="1">
      <c r="B40" s="28" t="s">
        <v>44</v>
      </c>
      <c r="C40" s="49">
        <v>22.01</v>
      </c>
      <c r="D40" s="63">
        <v>25.868664216279274</v>
      </c>
      <c r="E40" s="64">
        <v>18.462888950868901</v>
      </c>
      <c r="F40" s="58">
        <v>14.844019813793546</v>
      </c>
      <c r="G40" s="58">
        <v>12.64</v>
      </c>
      <c r="H40" s="56">
        <v>11.41</v>
      </c>
      <c r="I40" s="351">
        <v>13.1</v>
      </c>
      <c r="J40" s="351">
        <v>13.1</v>
      </c>
      <c r="K40" s="56">
        <v>10.4</v>
      </c>
      <c r="L40" s="358">
        <v>9.1999999999999993</v>
      </c>
    </row>
  </sheetData>
  <mergeCells count="2">
    <mergeCell ref="C3:H3"/>
    <mergeCell ref="B2:L2"/>
  </mergeCells>
  <phoneticPr fontId="0" type="noConversion"/>
  <pageMargins left="0.39370078740157483" right="0.39370078740157483" top="0.98425196850393704" bottom="0.98425196850393704" header="0.51181102362204722" footer="0.51181102362204722"/>
  <pageSetup paperSize="9" scale="79" orientation="landscape" r:id="rId1"/>
  <headerFooter alignWithMargins="0">
    <oddHeader>&amp;L&amp;12&amp;UDeutsches Mobilitätspanel: Statistik 2010&amp;R&amp;12&amp;UInstitut für Verkehrswesen  - KIT</oddHeader>
    <oddFooter>&amp;R&amp;D</oddFooter>
  </headerFooter>
  <rowBreaks count="1" manualBreakCount="1">
    <brk id="2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B1:L27"/>
  <sheetViews>
    <sheetView showGridLines="0" workbookViewId="0">
      <selection activeCell="H36" sqref="H36"/>
    </sheetView>
  </sheetViews>
  <sheetFormatPr baseColWidth="10" defaultColWidth="11.453125" defaultRowHeight="12.5"/>
  <cols>
    <col min="1" max="1" width="0.81640625" style="3" customWidth="1"/>
    <col min="2" max="2" width="35.7265625" style="3" customWidth="1"/>
    <col min="3" max="6" width="10.7265625" style="3" customWidth="1"/>
    <col min="7" max="8" width="10.7265625" style="25" customWidth="1"/>
    <col min="9" max="13" width="10.7265625" style="3" customWidth="1"/>
    <col min="14" max="14" width="6.7265625" style="3" customWidth="1"/>
    <col min="15" max="16384" width="11.453125" style="3"/>
  </cols>
  <sheetData>
    <row r="1" spans="2:12" ht="5.25" customHeight="1" thickBot="1"/>
    <row r="2" spans="2:12" s="88" customFormat="1" ht="22.5" customHeight="1" thickBot="1">
      <c r="B2" s="698" t="s">
        <v>96</v>
      </c>
      <c r="C2" s="699"/>
      <c r="D2" s="699"/>
      <c r="E2" s="699"/>
      <c r="F2" s="699"/>
      <c r="G2" s="699"/>
      <c r="H2" s="699"/>
      <c r="I2" s="699"/>
      <c r="J2" s="699"/>
      <c r="K2" s="699"/>
      <c r="L2" s="700"/>
    </row>
    <row r="3" spans="2:12" s="88" customFormat="1" ht="22.5" customHeight="1" thickBot="1">
      <c r="B3" s="116"/>
      <c r="C3" s="697"/>
      <c r="D3" s="697"/>
      <c r="E3" s="697"/>
      <c r="F3" s="697"/>
      <c r="G3" s="697"/>
      <c r="H3" s="697"/>
    </row>
    <row r="4" spans="2:12" s="88" customFormat="1" ht="15.75" customHeight="1" thickBot="1">
      <c r="B4" s="298"/>
      <c r="C4" s="35">
        <v>2002</v>
      </c>
      <c r="D4" s="297">
        <v>2003</v>
      </c>
      <c r="E4" s="36">
        <v>2004</v>
      </c>
      <c r="F4" s="36">
        <v>2005</v>
      </c>
      <c r="G4" s="36">
        <v>2006</v>
      </c>
      <c r="H4" s="36">
        <v>2007</v>
      </c>
      <c r="I4" s="36">
        <v>2008</v>
      </c>
      <c r="J4" s="352">
        <v>2009</v>
      </c>
      <c r="K4" s="352">
        <v>2010</v>
      </c>
      <c r="L4" s="299">
        <v>2011</v>
      </c>
    </row>
    <row r="5" spans="2:12" s="88" customFormat="1" ht="13.5" customHeight="1" thickBot="1">
      <c r="B5" s="313"/>
      <c r="C5" s="79"/>
      <c r="D5" s="79"/>
      <c r="E5" s="82"/>
      <c r="F5" s="82"/>
      <c r="G5" s="82"/>
      <c r="H5" s="82"/>
      <c r="I5" s="267"/>
      <c r="J5" s="292"/>
      <c r="K5" s="416"/>
      <c r="L5" s="292"/>
    </row>
    <row r="6" spans="2:12" s="88" customFormat="1" ht="15.75" customHeight="1" thickBot="1">
      <c r="B6" s="120" t="s">
        <v>18</v>
      </c>
      <c r="C6" s="39">
        <v>91.4</v>
      </c>
      <c r="D6" s="43">
        <v>92.052174157925265</v>
      </c>
      <c r="E6" s="43">
        <v>91.090665542589306</v>
      </c>
      <c r="F6" s="43">
        <v>91.143225288015344</v>
      </c>
      <c r="G6" s="92">
        <v>90.636261978801215</v>
      </c>
      <c r="H6" s="282">
        <v>91.296789958857815</v>
      </c>
      <c r="I6" s="369">
        <v>91.6</v>
      </c>
      <c r="J6" s="369">
        <v>91.5</v>
      </c>
      <c r="K6" s="526">
        <v>90.991876114399972</v>
      </c>
      <c r="L6" s="525">
        <v>91.98</v>
      </c>
    </row>
    <row r="7" spans="2:12" s="88" customFormat="1" ht="13.5" customHeight="1" thickBot="1">
      <c r="B7" s="305"/>
      <c r="C7" s="51"/>
      <c r="D7" s="64"/>
      <c r="E7" s="64"/>
      <c r="F7" s="64"/>
      <c r="G7" s="64"/>
      <c r="H7" s="64"/>
      <c r="I7" s="416"/>
      <c r="J7" s="416"/>
      <c r="K7" s="259"/>
      <c r="L7" s="259"/>
    </row>
    <row r="8" spans="2:12" s="88" customFormat="1" ht="15.75" customHeight="1">
      <c r="B8" s="118" t="s">
        <v>76</v>
      </c>
      <c r="C8" s="270"/>
      <c r="D8" s="44"/>
      <c r="E8" s="44"/>
      <c r="F8" s="44"/>
      <c r="G8" s="44"/>
      <c r="H8" s="44"/>
      <c r="I8" s="235"/>
      <c r="J8" s="235"/>
      <c r="K8" s="527"/>
      <c r="L8" s="260"/>
    </row>
    <row r="9" spans="2:12" s="88" customFormat="1" ht="15.75" customHeight="1">
      <c r="B9" s="121" t="s">
        <v>39</v>
      </c>
      <c r="C9" s="45">
        <v>92.7</v>
      </c>
      <c r="D9" s="48">
        <v>93.529158635911628</v>
      </c>
      <c r="E9" s="48">
        <v>92.545157869401322</v>
      </c>
      <c r="F9" s="48">
        <v>92.081000309501931</v>
      </c>
      <c r="G9" s="93">
        <v>91.745854714364015</v>
      </c>
      <c r="H9" s="93">
        <v>91.897271754380071</v>
      </c>
      <c r="I9" s="363">
        <v>92.3</v>
      </c>
      <c r="J9" s="363">
        <v>92.4</v>
      </c>
      <c r="K9" s="492">
        <v>91.604642767012606</v>
      </c>
      <c r="L9" s="490">
        <v>93.2</v>
      </c>
    </row>
    <row r="10" spans="2:12" s="88" customFormat="1" ht="15.75" customHeight="1" thickBot="1">
      <c r="B10" s="29" t="s">
        <v>40</v>
      </c>
      <c r="C10" s="49">
        <v>90.2</v>
      </c>
      <c r="D10" s="52">
        <v>90.665193768297499</v>
      </c>
      <c r="E10" s="52">
        <v>89.721655610282554</v>
      </c>
      <c r="F10" s="52">
        <v>90.26999846863356</v>
      </c>
      <c r="G10" s="95">
        <v>89.590961844354538</v>
      </c>
      <c r="H10" s="95">
        <v>90.735903112248366</v>
      </c>
      <c r="I10" s="364">
        <v>90.8</v>
      </c>
      <c r="J10" s="364">
        <v>90.6</v>
      </c>
      <c r="K10" s="498">
        <v>90.417076243201663</v>
      </c>
      <c r="L10" s="497">
        <v>90.82</v>
      </c>
    </row>
    <row r="11" spans="2:12" s="88" customFormat="1" ht="13.5" customHeight="1" thickBot="1">
      <c r="B11" s="305"/>
      <c r="C11" s="51"/>
      <c r="D11" s="64"/>
      <c r="E11" s="64"/>
      <c r="F11" s="64"/>
      <c r="G11" s="64"/>
      <c r="H11" s="64"/>
      <c r="I11" s="416"/>
      <c r="J11" s="416"/>
      <c r="K11" s="54"/>
      <c r="L11" s="54"/>
    </row>
    <row r="12" spans="2:12" s="88" customFormat="1" ht="15.75" customHeight="1">
      <c r="B12" s="118" t="s">
        <v>78</v>
      </c>
      <c r="C12" s="270"/>
      <c r="D12" s="44"/>
      <c r="E12" s="44"/>
      <c r="F12" s="44"/>
      <c r="G12" s="44"/>
      <c r="H12" s="44"/>
      <c r="I12" s="235"/>
      <c r="J12" s="235"/>
      <c r="K12" s="60"/>
      <c r="L12" s="356"/>
    </row>
    <row r="13" spans="2:12" s="88" customFormat="1" ht="15.75" customHeight="1">
      <c r="B13" s="121" t="s">
        <v>46</v>
      </c>
      <c r="C13" s="45">
        <v>94.1</v>
      </c>
      <c r="D13" s="48">
        <v>94.653714275374853</v>
      </c>
      <c r="E13" s="48">
        <v>94.439197837442464</v>
      </c>
      <c r="F13" s="48">
        <v>93.683323853502813</v>
      </c>
      <c r="G13" s="93">
        <v>94.073632193234815</v>
      </c>
      <c r="H13" s="93">
        <v>93.155252556991599</v>
      </c>
      <c r="I13" s="363">
        <v>93.7</v>
      </c>
      <c r="J13" s="363">
        <v>93.6</v>
      </c>
      <c r="K13" s="492">
        <v>92.55879468622193</v>
      </c>
      <c r="L13" s="490">
        <v>94.82</v>
      </c>
    </row>
    <row r="14" spans="2:12" s="88" customFormat="1" ht="15.75" customHeight="1">
      <c r="B14" s="121" t="s">
        <v>47</v>
      </c>
      <c r="C14" s="45">
        <v>93.8</v>
      </c>
      <c r="D14" s="48">
        <v>94.787564994659348</v>
      </c>
      <c r="E14" s="48">
        <v>94.154333462092083</v>
      </c>
      <c r="F14" s="48">
        <v>92.559975217381535</v>
      </c>
      <c r="G14" s="237">
        <v>93.358546293147569</v>
      </c>
      <c r="H14" s="237">
        <v>91.738693431796662</v>
      </c>
      <c r="I14" s="53">
        <v>91.6</v>
      </c>
      <c r="J14" s="53">
        <v>93.6</v>
      </c>
      <c r="K14" s="493">
        <v>93.503715765038521</v>
      </c>
      <c r="L14" s="491">
        <v>94.13</v>
      </c>
    </row>
    <row r="15" spans="2:12" s="88" customFormat="1" ht="15.75" customHeight="1">
      <c r="B15" s="121" t="s">
        <v>27</v>
      </c>
      <c r="C15" s="45">
        <v>92.5</v>
      </c>
      <c r="D15" s="48">
        <v>93.523706882087481</v>
      </c>
      <c r="E15" s="48">
        <v>91.957545672769456</v>
      </c>
      <c r="F15" s="48">
        <v>93.015233918751534</v>
      </c>
      <c r="G15" s="93">
        <v>91.699145582842291</v>
      </c>
      <c r="H15" s="93">
        <v>90.286326941359548</v>
      </c>
      <c r="I15" s="365">
        <v>92.9</v>
      </c>
      <c r="J15" s="365">
        <v>91.5</v>
      </c>
      <c r="K15" s="493">
        <v>92.198456276561942</v>
      </c>
      <c r="L15" s="491">
        <v>93.54</v>
      </c>
    </row>
    <row r="16" spans="2:12" s="88" customFormat="1" ht="15.75" customHeight="1">
      <c r="B16" s="121" t="s">
        <v>28</v>
      </c>
      <c r="C16" s="45">
        <v>88.8</v>
      </c>
      <c r="D16" s="48">
        <v>87.175589764333239</v>
      </c>
      <c r="E16" s="48">
        <v>89.262101222409399</v>
      </c>
      <c r="F16" s="48">
        <v>86.2348546622827</v>
      </c>
      <c r="G16" s="93">
        <v>87.677484455014948</v>
      </c>
      <c r="H16" s="93">
        <v>89.875410178584431</v>
      </c>
      <c r="I16" s="365">
        <v>87.2</v>
      </c>
      <c r="J16" s="365">
        <v>87.2</v>
      </c>
      <c r="K16" s="493">
        <v>86.713206600016832</v>
      </c>
      <c r="L16" s="491">
        <v>88.38</v>
      </c>
    </row>
    <row r="17" spans="2:12" s="88" customFormat="1" ht="15.75" customHeight="1" thickBot="1">
      <c r="B17" s="29" t="s">
        <v>29</v>
      </c>
      <c r="C17" s="49">
        <v>87.8</v>
      </c>
      <c r="D17" s="52">
        <v>88.837936652909747</v>
      </c>
      <c r="E17" s="52">
        <v>86.369950896141134</v>
      </c>
      <c r="F17" s="52">
        <v>88.255734230284759</v>
      </c>
      <c r="G17" s="238">
        <v>85.87769720889851</v>
      </c>
      <c r="H17" s="238">
        <v>90.006200696455451</v>
      </c>
      <c r="I17" s="56">
        <v>89.2</v>
      </c>
      <c r="J17" s="56">
        <v>89.5</v>
      </c>
      <c r="K17" s="498">
        <v>88.033771323427018</v>
      </c>
      <c r="L17" s="497">
        <v>87.42</v>
      </c>
    </row>
    <row r="18" spans="2:12" s="88" customFormat="1" ht="13.5" customHeight="1" thickBot="1">
      <c r="B18" s="305"/>
      <c r="C18" s="51"/>
      <c r="D18" s="64"/>
      <c r="E18" s="64"/>
      <c r="F18" s="64"/>
      <c r="G18" s="64"/>
      <c r="H18" s="64"/>
      <c r="I18" s="215"/>
      <c r="J18" s="215"/>
      <c r="K18" s="54"/>
      <c r="L18" s="54"/>
    </row>
    <row r="19" spans="2:12" s="88" customFormat="1" ht="15.75" customHeight="1">
      <c r="B19" s="118" t="s">
        <v>80</v>
      </c>
      <c r="C19" s="270"/>
      <c r="D19" s="44"/>
      <c r="E19" s="44"/>
      <c r="F19" s="44"/>
      <c r="G19" s="44"/>
      <c r="H19" s="44"/>
      <c r="I19" s="304"/>
      <c r="J19" s="304"/>
      <c r="K19" s="60"/>
      <c r="L19" s="356"/>
    </row>
    <row r="20" spans="2:12" s="88" customFormat="1" ht="15.75" customHeight="1">
      <c r="B20" s="121" t="s">
        <v>21</v>
      </c>
      <c r="C20" s="45">
        <v>91.5</v>
      </c>
      <c r="D20" s="48">
        <v>92.5</v>
      </c>
      <c r="E20" s="48">
        <v>92.036961308926507</v>
      </c>
      <c r="F20" s="48">
        <v>92.629625298555723</v>
      </c>
      <c r="G20" s="93">
        <v>91.756129313915878</v>
      </c>
      <c r="H20" s="93">
        <v>91.333137780801621</v>
      </c>
      <c r="I20" s="366">
        <v>93.5</v>
      </c>
      <c r="J20" s="366">
        <v>92.7</v>
      </c>
      <c r="K20" s="492">
        <v>91.534374430937021</v>
      </c>
      <c r="L20" s="490">
        <v>93.99</v>
      </c>
    </row>
    <row r="21" spans="2:12" s="88" customFormat="1" ht="15.75" customHeight="1">
      <c r="B21" s="121" t="s">
        <v>48</v>
      </c>
      <c r="C21" s="45">
        <v>94.4</v>
      </c>
      <c r="D21" s="48">
        <v>94.6</v>
      </c>
      <c r="E21" s="48">
        <v>93.137445867739402</v>
      </c>
      <c r="F21" s="48">
        <v>92.616949932325412</v>
      </c>
      <c r="G21" s="93">
        <v>92.429128131011197</v>
      </c>
      <c r="H21" s="93">
        <v>90.49881226830982</v>
      </c>
      <c r="I21" s="53">
        <v>91.7</v>
      </c>
      <c r="J21" s="53">
        <v>91.4</v>
      </c>
      <c r="K21" s="493">
        <v>91.106286661947962</v>
      </c>
      <c r="L21" s="491">
        <v>93.96</v>
      </c>
    </row>
    <row r="22" spans="2:12" s="88" customFormat="1" ht="15.75" customHeight="1">
      <c r="B22" s="121" t="s">
        <v>88</v>
      </c>
      <c r="C22" s="45">
        <v>92.3</v>
      </c>
      <c r="D22" s="48">
        <v>92.8</v>
      </c>
      <c r="E22" s="48">
        <v>93.457506687857602</v>
      </c>
      <c r="F22" s="48">
        <v>92.151424785412331</v>
      </c>
      <c r="G22" s="93">
        <v>92.706278351668985</v>
      </c>
      <c r="H22" s="93">
        <v>92.433854213683531</v>
      </c>
      <c r="I22" s="53">
        <v>93</v>
      </c>
      <c r="J22" s="53">
        <v>93</v>
      </c>
      <c r="K22" s="493">
        <v>92.423743928559432</v>
      </c>
      <c r="L22" s="491">
        <v>93.37</v>
      </c>
    </row>
    <row r="23" spans="2:12" s="88" customFormat="1" ht="15.75" customHeight="1" thickBot="1">
      <c r="B23" s="29" t="s">
        <v>138</v>
      </c>
      <c r="C23" s="49">
        <v>87.9</v>
      </c>
      <c r="D23" s="52">
        <v>89.010386569288499</v>
      </c>
      <c r="E23" s="52">
        <v>86.30240203311611</v>
      </c>
      <c r="F23" s="52">
        <v>88.31897087806756</v>
      </c>
      <c r="G23" s="238">
        <v>86.176496747749226</v>
      </c>
      <c r="H23" s="238">
        <v>90.366474869426412</v>
      </c>
      <c r="I23" s="56">
        <v>88.9</v>
      </c>
      <c r="J23" s="56">
        <v>89.1</v>
      </c>
      <c r="K23" s="498">
        <v>88.682596961418028</v>
      </c>
      <c r="L23" s="497">
        <v>87.86</v>
      </c>
    </row>
    <row r="24" spans="2:12" s="88" customFormat="1" ht="13.5" customHeight="1" thickBot="1">
      <c r="B24" s="305"/>
      <c r="C24" s="51"/>
      <c r="D24" s="64"/>
      <c r="E24" s="64"/>
      <c r="F24" s="64"/>
      <c r="G24" s="64"/>
      <c r="H24" s="64"/>
      <c r="I24" s="416"/>
      <c r="J24" s="416"/>
      <c r="K24" s="54"/>
      <c r="L24" s="54"/>
    </row>
    <row r="25" spans="2:12" s="88" customFormat="1" ht="15.75" customHeight="1">
      <c r="B25" s="118" t="s">
        <v>83</v>
      </c>
      <c r="C25" s="270"/>
      <c r="D25" s="44"/>
      <c r="E25" s="44"/>
      <c r="F25" s="44"/>
      <c r="G25" s="44"/>
      <c r="H25" s="44"/>
      <c r="I25" s="235"/>
      <c r="J25" s="235"/>
      <c r="K25" s="60"/>
      <c r="L25" s="356"/>
    </row>
    <row r="26" spans="2:12" s="88" customFormat="1" ht="15.75" customHeight="1">
      <c r="B26" s="121" t="s">
        <v>49</v>
      </c>
      <c r="C26" s="45">
        <v>93.6</v>
      </c>
      <c r="D26" s="48">
        <v>94.936055499057588</v>
      </c>
      <c r="E26" s="48">
        <v>93.92731272982148</v>
      </c>
      <c r="F26" s="48">
        <v>94.260099466538165</v>
      </c>
      <c r="G26" s="93">
        <v>93.979371919481082</v>
      </c>
      <c r="H26" s="93">
        <v>94.917393286953342</v>
      </c>
      <c r="I26" s="363">
        <v>94.7</v>
      </c>
      <c r="J26" s="363">
        <v>94.7</v>
      </c>
      <c r="K26" s="492">
        <v>94.31278746275575</v>
      </c>
      <c r="L26" s="490">
        <v>94.59</v>
      </c>
    </row>
    <row r="27" spans="2:12" s="88" customFormat="1" ht="15.75" customHeight="1" thickBot="1">
      <c r="B27" s="29" t="s">
        <v>50</v>
      </c>
      <c r="C27" s="49">
        <v>86.1</v>
      </c>
      <c r="D27" s="52">
        <v>84.842470805094479</v>
      </c>
      <c r="E27" s="52">
        <v>83.999047574509277</v>
      </c>
      <c r="F27" s="52">
        <v>83.351039841708271</v>
      </c>
      <c r="G27" s="95">
        <v>82.278487127102252</v>
      </c>
      <c r="H27" s="95">
        <v>82.245281638618962</v>
      </c>
      <c r="I27" s="364">
        <v>83.7</v>
      </c>
      <c r="J27" s="364">
        <v>83.6</v>
      </c>
      <c r="K27" s="498">
        <v>82.689597743510546</v>
      </c>
      <c r="L27" s="497">
        <v>85.45</v>
      </c>
    </row>
  </sheetData>
  <mergeCells count="2">
    <mergeCell ref="C3:H3"/>
    <mergeCell ref="B2:L2"/>
  </mergeCells>
  <phoneticPr fontId="0" type="noConversion"/>
  <pageMargins left="0.39370078740157483" right="0.39370078740157483" top="0.98425196850393704" bottom="0.98425196850393704" header="0.51181102362204722" footer="0.51181102362204722"/>
  <pageSetup paperSize="9" scale="91" orientation="landscape" r:id="rId1"/>
  <headerFooter alignWithMargins="0">
    <oddHeader>&amp;L&amp;12&amp;UDeutsches Mobilitätspanel: Statistik 2010&amp;R&amp;12&amp;UInstitut für Verkehrswesen  - KIT</oddHeader>
    <oddFooter>&amp;R&amp;D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B1:L31"/>
  <sheetViews>
    <sheetView showGridLines="0" zoomScaleNormal="100" workbookViewId="0">
      <selection activeCell="G32" sqref="G32"/>
    </sheetView>
  </sheetViews>
  <sheetFormatPr baseColWidth="10" defaultColWidth="11.453125" defaultRowHeight="12.5"/>
  <cols>
    <col min="1" max="1" width="0.81640625" style="3" customWidth="1"/>
    <col min="2" max="2" width="35.7265625" style="3" customWidth="1"/>
    <col min="3" max="12" width="10.7265625" style="3" customWidth="1"/>
    <col min="13" max="16384" width="11.453125" style="3"/>
  </cols>
  <sheetData>
    <row r="1" spans="2:12" ht="4.5" customHeight="1" thickBot="1"/>
    <row r="2" spans="2:12" s="88" customFormat="1" ht="22.5" customHeight="1" thickBot="1">
      <c r="B2" s="698" t="s">
        <v>118</v>
      </c>
      <c r="C2" s="699"/>
      <c r="D2" s="699"/>
      <c r="E2" s="699"/>
      <c r="F2" s="699"/>
      <c r="G2" s="699"/>
      <c r="H2" s="699"/>
      <c r="I2" s="699"/>
      <c r="J2" s="699"/>
      <c r="K2" s="699"/>
      <c r="L2" s="700"/>
    </row>
    <row r="3" spans="2:12" s="88" customFormat="1" ht="12" customHeight="1">
      <c r="B3" s="41"/>
      <c r="C3" s="97"/>
      <c r="D3" s="97"/>
      <c r="E3" s="97"/>
      <c r="F3" s="97"/>
      <c r="G3" s="97"/>
      <c r="H3" s="97"/>
    </row>
    <row r="4" spans="2:12" s="88" customFormat="1" ht="10.5" customHeight="1" thickBot="1">
      <c r="B4" s="116"/>
      <c r="C4" s="697"/>
      <c r="D4" s="697"/>
      <c r="E4" s="697"/>
      <c r="F4" s="697"/>
      <c r="G4" s="697"/>
      <c r="H4" s="697"/>
      <c r="K4" s="388"/>
    </row>
    <row r="5" spans="2:12" s="88" customFormat="1" ht="22.5" customHeight="1" thickBot="1">
      <c r="B5" s="433"/>
      <c r="C5" s="701" t="s">
        <v>66</v>
      </c>
      <c r="D5" s="702"/>
      <c r="E5" s="702"/>
      <c r="F5" s="702"/>
      <c r="G5" s="702"/>
      <c r="H5" s="702"/>
      <c r="I5" s="702"/>
      <c r="J5" s="702"/>
      <c r="K5" s="702"/>
      <c r="L5" s="703"/>
    </row>
    <row r="6" spans="2:12" s="88" customFormat="1" ht="15.75" customHeight="1" thickBot="1">
      <c r="B6" s="426"/>
      <c r="C6" s="34">
        <v>2002</v>
      </c>
      <c r="D6" s="34">
        <v>2003</v>
      </c>
      <c r="E6" s="38">
        <v>2004</v>
      </c>
      <c r="F6" s="38">
        <v>2005</v>
      </c>
      <c r="G6" s="38">
        <v>2006</v>
      </c>
      <c r="H6" s="36">
        <v>2007</v>
      </c>
      <c r="I6" s="36">
        <v>2008</v>
      </c>
      <c r="J6" s="352">
        <v>2009</v>
      </c>
      <c r="K6" s="352">
        <v>2010</v>
      </c>
      <c r="L6" s="299">
        <v>2011</v>
      </c>
    </row>
    <row r="7" spans="2:12" s="88" customFormat="1" ht="13.5" customHeight="1" thickBot="1">
      <c r="B7" s="313"/>
      <c r="C7" s="79"/>
      <c r="D7" s="79"/>
      <c r="E7" s="82"/>
      <c r="F7" s="82"/>
      <c r="G7" s="82"/>
      <c r="H7" s="82"/>
      <c r="I7" s="82"/>
      <c r="J7" s="292"/>
      <c r="K7" s="416"/>
      <c r="L7" s="292"/>
    </row>
    <row r="8" spans="2:12" s="88" customFormat="1" ht="15.75" customHeight="1" thickBot="1">
      <c r="B8" s="117" t="s">
        <v>18</v>
      </c>
      <c r="C8" s="66">
        <v>3.49</v>
      </c>
      <c r="D8" s="67">
        <v>3.5743482097278823</v>
      </c>
      <c r="E8" s="67">
        <v>3.5204944461853729</v>
      </c>
      <c r="F8" s="67">
        <v>3.4358629989670812</v>
      </c>
      <c r="G8" s="223">
        <v>3.4102969242830672</v>
      </c>
      <c r="H8" s="223">
        <v>3.3467746752387053</v>
      </c>
      <c r="I8" s="278">
        <v>3.4</v>
      </c>
      <c r="J8" s="278">
        <v>3.39</v>
      </c>
      <c r="K8" s="532">
        <v>3.3777262957591048</v>
      </c>
      <c r="L8" s="528">
        <v>3.41</v>
      </c>
    </row>
    <row r="9" spans="2:12" s="88" customFormat="1" ht="13.5" customHeight="1" thickBot="1">
      <c r="B9" s="318"/>
      <c r="C9" s="251"/>
      <c r="D9" s="252"/>
      <c r="E9" s="252"/>
      <c r="F9" s="252"/>
      <c r="G9" s="252"/>
      <c r="H9" s="252"/>
      <c r="I9" s="416"/>
      <c r="J9" s="416"/>
      <c r="K9" s="416"/>
      <c r="L9" s="416"/>
    </row>
    <row r="10" spans="2:12" s="88" customFormat="1" ht="15.75" customHeight="1">
      <c r="B10" s="118" t="s">
        <v>86</v>
      </c>
      <c r="C10" s="73"/>
      <c r="D10" s="74"/>
      <c r="E10" s="74"/>
      <c r="F10" s="74"/>
      <c r="G10" s="74"/>
      <c r="H10" s="74"/>
      <c r="I10" s="235"/>
      <c r="J10" s="235"/>
      <c r="K10" s="485"/>
      <c r="L10" s="376"/>
    </row>
    <row r="11" spans="2:12" s="88" customFormat="1" ht="15.75" customHeight="1">
      <c r="B11" s="27" t="s">
        <v>51</v>
      </c>
      <c r="C11" s="68">
        <v>3.55</v>
      </c>
      <c r="D11" s="69">
        <v>3.614028443188003</v>
      </c>
      <c r="E11" s="69">
        <v>3.5881227966828146</v>
      </c>
      <c r="F11" s="69">
        <v>3.4668890062409847</v>
      </c>
      <c r="G11" s="264">
        <v>3.4118469475216271</v>
      </c>
      <c r="H11" s="266">
        <v>3.3404551903502342</v>
      </c>
      <c r="I11" s="431">
        <v>3.35</v>
      </c>
      <c r="J11" s="431">
        <v>3.42</v>
      </c>
      <c r="K11" s="533">
        <v>3.4128255284778999</v>
      </c>
      <c r="L11" s="529">
        <v>3.39</v>
      </c>
    </row>
    <row r="12" spans="2:12" s="88" customFormat="1" ht="15.75" customHeight="1" thickBot="1">
      <c r="B12" s="28" t="s">
        <v>40</v>
      </c>
      <c r="C12" s="70">
        <v>3.42</v>
      </c>
      <c r="D12" s="71">
        <v>3.5370859998094195</v>
      </c>
      <c r="E12" s="71">
        <v>3.4568407012808211</v>
      </c>
      <c r="F12" s="71">
        <v>3.4069725497344305</v>
      </c>
      <c r="G12" s="265">
        <v>3.4088367132995834</v>
      </c>
      <c r="H12" s="221">
        <v>3.352677461930528</v>
      </c>
      <c r="I12" s="367">
        <v>3.44</v>
      </c>
      <c r="J12" s="367">
        <v>3.36</v>
      </c>
      <c r="K12" s="534">
        <v>3.3448017977305273</v>
      </c>
      <c r="L12" s="530">
        <v>3.43</v>
      </c>
    </row>
    <row r="13" spans="2:12" s="88" customFormat="1" ht="13.5" customHeight="1" thickBot="1">
      <c r="B13" s="318"/>
      <c r="C13" s="251"/>
      <c r="D13" s="252"/>
      <c r="E13" s="252"/>
      <c r="F13" s="252"/>
      <c r="G13" s="252"/>
      <c r="H13" s="252"/>
      <c r="I13" s="416"/>
      <c r="J13" s="416"/>
      <c r="K13" s="250"/>
      <c r="L13" s="250"/>
    </row>
    <row r="14" spans="2:12" s="88" customFormat="1" ht="15.75" customHeight="1">
      <c r="B14" s="119" t="s">
        <v>78</v>
      </c>
      <c r="C14" s="73"/>
      <c r="D14" s="74"/>
      <c r="E14" s="74"/>
      <c r="F14" s="74"/>
      <c r="G14" s="74"/>
      <c r="H14" s="74"/>
      <c r="I14" s="235"/>
      <c r="J14" s="235"/>
      <c r="K14" s="485"/>
      <c r="L14" s="376"/>
    </row>
    <row r="15" spans="2:12" s="88" customFormat="1" ht="15.75" customHeight="1">
      <c r="B15" s="27" t="s">
        <v>46</v>
      </c>
      <c r="C15" s="68">
        <v>3.63</v>
      </c>
      <c r="D15" s="69">
        <v>3.7739304721608322</v>
      </c>
      <c r="E15" s="69">
        <v>3.6613337454530228</v>
      </c>
      <c r="F15" s="69">
        <v>3.5730409581278488</v>
      </c>
      <c r="G15" s="266">
        <v>3.5598075689661774</v>
      </c>
      <c r="H15" s="266">
        <v>3.4250771321245312</v>
      </c>
      <c r="I15" s="431">
        <v>3.47</v>
      </c>
      <c r="J15" s="431">
        <v>3.52</v>
      </c>
      <c r="K15" s="533">
        <v>3.5018304957462032</v>
      </c>
      <c r="L15" s="529">
        <v>3.48</v>
      </c>
    </row>
    <row r="16" spans="2:12" s="88" customFormat="1" ht="15.75" customHeight="1">
      <c r="B16" s="27" t="s">
        <v>47</v>
      </c>
      <c r="C16" s="68">
        <v>4.1590104999999999</v>
      </c>
      <c r="D16" s="69">
        <v>4.1751942994697702</v>
      </c>
      <c r="E16" s="69">
        <v>4.2213213455015364</v>
      </c>
      <c r="F16" s="69">
        <v>4.0915808617592493</v>
      </c>
      <c r="G16" s="220">
        <v>4.213251180891934</v>
      </c>
      <c r="H16" s="220">
        <v>3.8630283030557653</v>
      </c>
      <c r="I16" s="368">
        <v>4</v>
      </c>
      <c r="J16" s="368">
        <v>4.05</v>
      </c>
      <c r="K16" s="535">
        <v>3.9046682290189283</v>
      </c>
      <c r="L16" s="531">
        <v>4.0999999999999996</v>
      </c>
    </row>
    <row r="17" spans="2:12" s="88" customFormat="1" ht="15.75" customHeight="1">
      <c r="B17" s="27" t="s">
        <v>27</v>
      </c>
      <c r="C17" s="68">
        <v>3.57</v>
      </c>
      <c r="D17" s="69">
        <v>3.6708899907367347</v>
      </c>
      <c r="E17" s="69">
        <v>3.5859924496939297</v>
      </c>
      <c r="F17" s="69">
        <v>3.5039557695460872</v>
      </c>
      <c r="G17" s="220">
        <v>3.2740525737321016</v>
      </c>
      <c r="H17" s="220">
        <v>3.2001126563864912</v>
      </c>
      <c r="I17" s="368">
        <v>3.24</v>
      </c>
      <c r="J17" s="368">
        <v>3.3</v>
      </c>
      <c r="K17" s="535">
        <v>3.3976794348108563</v>
      </c>
      <c r="L17" s="531">
        <v>3.34</v>
      </c>
    </row>
    <row r="18" spans="2:12" s="88" customFormat="1" ht="15.75" customHeight="1">
      <c r="B18" s="27" t="s">
        <v>28</v>
      </c>
      <c r="C18" s="68">
        <v>3.49</v>
      </c>
      <c r="D18" s="69">
        <v>3.4272821839919358</v>
      </c>
      <c r="E18" s="69">
        <v>3.6826008857312558</v>
      </c>
      <c r="F18" s="69">
        <v>3.3160564786260975</v>
      </c>
      <c r="G18" s="220">
        <v>3.3183253288069712</v>
      </c>
      <c r="H18" s="220">
        <v>3.5082568117126667</v>
      </c>
      <c r="I18" s="368">
        <v>3.68</v>
      </c>
      <c r="J18" s="368">
        <v>3.39</v>
      </c>
      <c r="K18" s="535">
        <v>3.3444933758736561</v>
      </c>
      <c r="L18" s="531">
        <v>3.52</v>
      </c>
    </row>
    <row r="19" spans="2:12" s="88" customFormat="1" ht="15.75" customHeight="1" thickBot="1">
      <c r="B19" s="28" t="s">
        <v>29</v>
      </c>
      <c r="C19" s="70">
        <v>3.04</v>
      </c>
      <c r="D19" s="71">
        <v>3.101084119503509</v>
      </c>
      <c r="E19" s="71">
        <v>2.9905346021803623</v>
      </c>
      <c r="F19" s="71">
        <v>3.0083270683076928</v>
      </c>
      <c r="G19" s="221">
        <v>3.0501250032917389</v>
      </c>
      <c r="H19" s="221">
        <v>3.0807253154899099</v>
      </c>
      <c r="I19" s="367">
        <v>3.06</v>
      </c>
      <c r="J19" s="367">
        <v>3.05</v>
      </c>
      <c r="K19" s="534">
        <v>2.9422124521861073</v>
      </c>
      <c r="L19" s="530">
        <v>2.96</v>
      </c>
    </row>
    <row r="20" spans="2:12" s="88" customFormat="1" ht="13.5" customHeight="1" thickBot="1">
      <c r="B20" s="318"/>
      <c r="C20" s="251"/>
      <c r="D20" s="252"/>
      <c r="E20" s="252"/>
      <c r="F20" s="252"/>
      <c r="G20" s="252"/>
      <c r="H20" s="252"/>
      <c r="I20" s="416"/>
      <c r="J20" s="416"/>
      <c r="K20" s="250"/>
      <c r="L20" s="250"/>
    </row>
    <row r="21" spans="2:12" s="88" customFormat="1" ht="15.75" customHeight="1">
      <c r="B21" s="119" t="s">
        <v>77</v>
      </c>
      <c r="C21" s="73"/>
      <c r="D21" s="74"/>
      <c r="E21" s="74"/>
      <c r="F21" s="74"/>
      <c r="G21" s="74"/>
      <c r="H21" s="74"/>
      <c r="I21" s="235"/>
      <c r="J21" s="235"/>
      <c r="K21" s="485"/>
      <c r="L21" s="376"/>
    </row>
    <row r="22" spans="2:12" s="88" customFormat="1" ht="15.75" customHeight="1">
      <c r="B22" s="27" t="s">
        <v>21</v>
      </c>
      <c r="C22" s="68">
        <v>3.26</v>
      </c>
      <c r="D22" s="69">
        <v>3.45</v>
      </c>
      <c r="E22" s="69">
        <v>3.2972037362727185</v>
      </c>
      <c r="F22" s="69">
        <v>3.1914073026251226</v>
      </c>
      <c r="G22" s="266">
        <v>3.0567122460951048</v>
      </c>
      <c r="H22" s="266">
        <v>3.0622391252296062</v>
      </c>
      <c r="I22" s="431">
        <v>3.15</v>
      </c>
      <c r="J22" s="431">
        <v>3.3</v>
      </c>
      <c r="K22" s="533">
        <v>3.1288186443080739</v>
      </c>
      <c r="L22" s="529">
        <v>3.2</v>
      </c>
    </row>
    <row r="23" spans="2:12" s="88" customFormat="1" ht="15.75" customHeight="1">
      <c r="B23" s="27" t="s">
        <v>48</v>
      </c>
      <c r="C23" s="68">
        <v>3.89</v>
      </c>
      <c r="D23" s="69">
        <v>3.9734083126699486</v>
      </c>
      <c r="E23" s="69">
        <v>3.8806771004953609</v>
      </c>
      <c r="F23" s="69">
        <v>3.794513137024734</v>
      </c>
      <c r="G23" s="220">
        <v>3.5494011512644681</v>
      </c>
      <c r="H23" s="220">
        <v>3.4317922498454618</v>
      </c>
      <c r="I23" s="368">
        <v>3.37</v>
      </c>
      <c r="J23" s="368">
        <v>3.39</v>
      </c>
      <c r="K23" s="535">
        <v>3.5642702273403279</v>
      </c>
      <c r="L23" s="531">
        <v>3.6</v>
      </c>
    </row>
    <row r="24" spans="2:12" s="88" customFormat="1" ht="15.75" customHeight="1">
      <c r="B24" s="27" t="s">
        <v>88</v>
      </c>
      <c r="C24" s="68">
        <v>3.66</v>
      </c>
      <c r="D24" s="69">
        <v>3.7665105636113139</v>
      </c>
      <c r="E24" s="69">
        <v>3.8215982121807661</v>
      </c>
      <c r="F24" s="69">
        <v>3.615652521892105</v>
      </c>
      <c r="G24" s="220">
        <v>3.7483919735245359</v>
      </c>
      <c r="H24" s="220">
        <v>3.5794532001720212</v>
      </c>
      <c r="I24" s="368">
        <v>3.69</v>
      </c>
      <c r="J24" s="368">
        <v>3.68</v>
      </c>
      <c r="K24" s="535">
        <v>3.631926629164937</v>
      </c>
      <c r="L24" s="531">
        <v>3.65</v>
      </c>
    </row>
    <row r="25" spans="2:12" s="88" customFormat="1" ht="15.75" customHeight="1" thickBot="1">
      <c r="B25" s="28" t="s">
        <v>138</v>
      </c>
      <c r="C25" s="70">
        <v>3.01</v>
      </c>
      <c r="D25" s="71">
        <v>3.0733583930034984</v>
      </c>
      <c r="E25" s="71">
        <v>2.9461624696767834</v>
      </c>
      <c r="F25" s="71">
        <v>3.0194716231133323</v>
      </c>
      <c r="G25" s="221">
        <v>2.9734613375428105</v>
      </c>
      <c r="H25" s="221">
        <v>3.0536692305985169</v>
      </c>
      <c r="I25" s="367">
        <v>3.06</v>
      </c>
      <c r="J25" s="367">
        <v>2.99</v>
      </c>
      <c r="K25" s="534">
        <v>2.9415682230596119</v>
      </c>
      <c r="L25" s="530">
        <v>2.99</v>
      </c>
    </row>
    <row r="26" spans="2:12" s="88" customFormat="1" ht="13.5" customHeight="1" thickBot="1">
      <c r="B26" s="318"/>
      <c r="C26" s="251"/>
      <c r="D26" s="252"/>
      <c r="E26" s="252"/>
      <c r="F26" s="252"/>
      <c r="G26" s="252"/>
      <c r="H26" s="252"/>
      <c r="I26" s="416"/>
      <c r="J26" s="416"/>
      <c r="K26" s="250"/>
      <c r="L26" s="250"/>
    </row>
    <row r="27" spans="2:12" s="88" customFormat="1" ht="15.75" customHeight="1">
      <c r="B27" s="119" t="s">
        <v>83</v>
      </c>
      <c r="C27" s="73"/>
      <c r="D27" s="74"/>
      <c r="E27" s="74"/>
      <c r="F27" s="74"/>
      <c r="G27" s="74"/>
      <c r="H27" s="74"/>
      <c r="I27" s="235"/>
      <c r="J27" s="235"/>
      <c r="K27" s="485"/>
      <c r="L27" s="376"/>
    </row>
    <row r="28" spans="2:12" s="88" customFormat="1" ht="15.75" customHeight="1">
      <c r="B28" s="27" t="s">
        <v>49</v>
      </c>
      <c r="C28" s="68">
        <v>3.75</v>
      </c>
      <c r="D28" s="69">
        <v>3.8606526462071606</v>
      </c>
      <c r="E28" s="69">
        <v>3.7862109668858994</v>
      </c>
      <c r="F28" s="69">
        <v>3.7221560152650479</v>
      </c>
      <c r="G28" s="220">
        <v>3.6903843954651547</v>
      </c>
      <c r="H28" s="220">
        <v>3.6289413622119806</v>
      </c>
      <c r="I28" s="431">
        <v>3.66</v>
      </c>
      <c r="J28" s="431">
        <v>3.67</v>
      </c>
      <c r="K28" s="533">
        <v>3.643847244268331</v>
      </c>
      <c r="L28" s="529">
        <v>3.66</v>
      </c>
    </row>
    <row r="29" spans="2:12" s="88" customFormat="1" ht="15.75" customHeight="1" thickBot="1">
      <c r="B29" s="28" t="s">
        <v>50</v>
      </c>
      <c r="C29" s="70">
        <v>2.82</v>
      </c>
      <c r="D29" s="72">
        <v>2.8585871185296878</v>
      </c>
      <c r="E29" s="71">
        <v>2.8562031444340534</v>
      </c>
      <c r="F29" s="71">
        <v>2.7201304582221431</v>
      </c>
      <c r="G29" s="221">
        <v>2.7100782463278446</v>
      </c>
      <c r="H29" s="221">
        <v>2.6413579578054613</v>
      </c>
      <c r="I29" s="367">
        <v>2.73</v>
      </c>
      <c r="J29" s="367">
        <v>2.68</v>
      </c>
      <c r="K29" s="534">
        <v>2.7124239244860253</v>
      </c>
      <c r="L29" s="530">
        <v>2.78</v>
      </c>
    </row>
    <row r="31" spans="2:12">
      <c r="D31" s="503"/>
      <c r="E31" s="503"/>
      <c r="F31" s="503"/>
      <c r="G31" s="503"/>
    </row>
  </sheetData>
  <mergeCells count="3">
    <mergeCell ref="C4:H4"/>
    <mergeCell ref="B2:L2"/>
    <mergeCell ref="C5:L5"/>
  </mergeCells>
  <phoneticPr fontId="0" type="noConversion"/>
  <pageMargins left="0.39370078740157483" right="0.39370078740157483" top="0.98425196850393704" bottom="0.98425196850393704" header="0.51181102362204722" footer="0.51181102362204722"/>
  <pageSetup paperSize="9" scale="91" orientation="landscape" r:id="rId1"/>
  <headerFooter alignWithMargins="0">
    <oddHeader>&amp;L&amp;12&amp;UDeutsches Mobilitätspanel: Statistik 2010&amp;R&amp;12&amp;UInstitut für Verkehrswesen  - KIT</oddHeader>
    <oddFooter>&amp;R&amp;D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60"/>
  <sheetViews>
    <sheetView showGridLines="0" topLeftCell="A4" zoomScaleNormal="100" zoomScalePageLayoutView="70" workbookViewId="0">
      <selection activeCell="L28" sqref="L28"/>
    </sheetView>
  </sheetViews>
  <sheetFormatPr baseColWidth="10" defaultColWidth="11.453125" defaultRowHeight="12.5"/>
  <cols>
    <col min="1" max="1" width="1.1796875" style="3" customWidth="1"/>
    <col min="2" max="2" width="31.26953125" style="12" customWidth="1"/>
    <col min="3" max="13" width="6" style="3" customWidth="1"/>
    <col min="14" max="21" width="6.1796875" style="3" customWidth="1"/>
    <col min="22" max="22" width="7" style="3" bestFit="1" customWidth="1"/>
    <col min="23" max="24" width="6.1796875" style="3" customWidth="1"/>
    <col min="25" max="16384" width="11.453125" style="3"/>
  </cols>
  <sheetData>
    <row r="1" spans="2:24" ht="5.25" customHeight="1" thickBot="1"/>
    <row r="2" spans="2:24" ht="22.5" customHeight="1" thickBot="1">
      <c r="B2" s="704" t="s">
        <v>121</v>
      </c>
      <c r="C2" s="705"/>
      <c r="D2" s="705"/>
      <c r="E2" s="705"/>
      <c r="F2" s="705"/>
      <c r="G2" s="705"/>
      <c r="H2" s="705"/>
      <c r="I2" s="705"/>
      <c r="J2" s="705"/>
      <c r="K2" s="705"/>
      <c r="L2" s="705"/>
      <c r="M2" s="705"/>
      <c r="N2" s="705"/>
      <c r="O2" s="705"/>
      <c r="P2" s="705"/>
      <c r="Q2" s="705"/>
      <c r="R2" s="705"/>
      <c r="S2" s="705"/>
      <c r="T2" s="705"/>
      <c r="U2" s="705"/>
      <c r="V2" s="706"/>
    </row>
    <row r="3" spans="2:24" ht="22.5" customHeight="1" thickBot="1">
      <c r="B3" s="283"/>
      <c r="C3" s="284"/>
      <c r="D3" s="284"/>
      <c r="E3" s="284"/>
      <c r="F3" s="284"/>
      <c r="G3" s="284"/>
      <c r="H3" s="284"/>
      <c r="I3" s="284"/>
      <c r="J3" s="284"/>
      <c r="K3" s="284"/>
      <c r="L3" s="284"/>
      <c r="M3" s="284"/>
      <c r="N3" s="284"/>
      <c r="O3" s="284"/>
      <c r="P3" s="284"/>
      <c r="Q3" s="284"/>
      <c r="R3" s="284"/>
      <c r="S3" s="284"/>
      <c r="T3" s="284"/>
      <c r="U3" s="284"/>
      <c r="V3" s="284"/>
      <c r="W3" s="284"/>
      <c r="X3" s="284"/>
    </row>
    <row r="4" spans="2:24" s="17" customFormat="1" ht="22.5" customHeight="1" thickBot="1">
      <c r="B4" s="289"/>
      <c r="C4" s="701" t="s">
        <v>66</v>
      </c>
      <c r="D4" s="702"/>
      <c r="E4" s="702"/>
      <c r="F4" s="702"/>
      <c r="G4" s="702"/>
      <c r="H4" s="702"/>
      <c r="I4" s="702"/>
      <c r="J4" s="702"/>
      <c r="K4" s="702"/>
      <c r="L4" s="703"/>
      <c r="M4" s="701" t="s">
        <v>113</v>
      </c>
      <c r="N4" s="702"/>
      <c r="O4" s="702"/>
      <c r="P4" s="702"/>
      <c r="Q4" s="702"/>
      <c r="R4" s="702"/>
      <c r="S4" s="702"/>
      <c r="T4" s="702"/>
      <c r="U4" s="702"/>
      <c r="V4" s="703"/>
      <c r="W4" s="285"/>
    </row>
    <row r="5" spans="2:24" ht="15.75" customHeight="1" thickBot="1">
      <c r="B5" s="390"/>
      <c r="C5" s="34">
        <v>2002</v>
      </c>
      <c r="D5" s="65">
        <v>2003</v>
      </c>
      <c r="E5" s="38">
        <v>2004</v>
      </c>
      <c r="F5" s="36">
        <v>2005</v>
      </c>
      <c r="G5" s="36">
        <v>2006</v>
      </c>
      <c r="H5" s="36">
        <v>2007</v>
      </c>
      <c r="I5" s="38">
        <v>2008</v>
      </c>
      <c r="J5" s="38">
        <v>2009</v>
      </c>
      <c r="K5" s="38">
        <v>2010</v>
      </c>
      <c r="L5" s="371">
        <v>2011</v>
      </c>
      <c r="M5" s="34">
        <v>2002</v>
      </c>
      <c r="N5" s="65">
        <v>2003</v>
      </c>
      <c r="O5" s="38">
        <v>2004</v>
      </c>
      <c r="P5" s="36">
        <v>2005</v>
      </c>
      <c r="Q5" s="36">
        <v>2006</v>
      </c>
      <c r="R5" s="36">
        <v>2007</v>
      </c>
      <c r="S5" s="38">
        <v>2008</v>
      </c>
      <c r="T5" s="38">
        <v>2009</v>
      </c>
      <c r="U5" s="38">
        <v>2010</v>
      </c>
      <c r="V5" s="371">
        <v>2011</v>
      </c>
    </row>
    <row r="6" spans="2:24" ht="13.5" customHeight="1" thickBot="1">
      <c r="B6" s="279"/>
      <c r="C6" s="90"/>
      <c r="D6" s="90"/>
      <c r="E6" s="90"/>
      <c r="F6" s="90"/>
      <c r="G6" s="90"/>
      <c r="H6" s="90"/>
      <c r="I6" s="90"/>
      <c r="M6" s="104"/>
      <c r="N6" s="104"/>
      <c r="O6" s="104"/>
      <c r="P6" s="104"/>
      <c r="Q6" s="104"/>
      <c r="R6" s="104"/>
      <c r="S6" s="104"/>
      <c r="T6" s="104"/>
      <c r="U6" s="104"/>
    </row>
    <row r="7" spans="2:24" ht="15.75" customHeight="1" thickBot="1">
      <c r="B7" s="286" t="s">
        <v>18</v>
      </c>
      <c r="C7" s="105">
        <v>3.49</v>
      </c>
      <c r="D7" s="106">
        <v>3.57</v>
      </c>
      <c r="E7" s="106">
        <v>3.52</v>
      </c>
      <c r="F7" s="106">
        <v>3.44</v>
      </c>
      <c r="G7" s="277">
        <v>3.4143612011851969</v>
      </c>
      <c r="H7" s="278">
        <v>3.35</v>
      </c>
      <c r="I7" s="253">
        <v>3.4</v>
      </c>
      <c r="J7" s="253">
        <v>3.39</v>
      </c>
      <c r="K7" s="494">
        <v>3.3777262957590972</v>
      </c>
      <c r="L7" s="455">
        <v>3.41</v>
      </c>
      <c r="M7" s="290">
        <f t="shared" ref="M7:U7" si="0">SUM(M10,M11,M12,M13,M14)</f>
        <v>99.713467048710598</v>
      </c>
      <c r="N7" s="290">
        <f t="shared" si="0"/>
        <v>100</v>
      </c>
      <c r="O7" s="290">
        <f t="shared" si="0"/>
        <v>99.865453234277425</v>
      </c>
      <c r="P7" s="290">
        <f t="shared" si="0"/>
        <v>100.00000000000001</v>
      </c>
      <c r="Q7" s="290">
        <f t="shared" si="0"/>
        <v>100.00000000000001</v>
      </c>
      <c r="R7" s="290">
        <f t="shared" si="0"/>
        <v>100</v>
      </c>
      <c r="S7" s="290">
        <f t="shared" si="0"/>
        <v>100</v>
      </c>
      <c r="T7" s="290">
        <f t="shared" si="0"/>
        <v>100</v>
      </c>
      <c r="U7" s="495">
        <f t="shared" si="0"/>
        <v>100.00374047743661</v>
      </c>
      <c r="V7" s="403">
        <f t="shared" ref="V7" si="1">SUM(V10,V11,V12,V13,V14)</f>
        <v>99.997537533179909</v>
      </c>
    </row>
    <row r="8" spans="2:24" ht="13.5" customHeight="1" thickBot="1">
      <c r="B8" s="280"/>
      <c r="C8" s="47"/>
      <c r="D8" s="54"/>
      <c r="E8" s="54"/>
      <c r="F8" s="54"/>
      <c r="G8" s="54"/>
      <c r="H8" s="54"/>
      <c r="I8" s="259"/>
      <c r="J8" s="259"/>
      <c r="K8" s="250"/>
      <c r="L8" s="250"/>
      <c r="M8" s="51"/>
      <c r="N8" s="57"/>
      <c r="O8" s="57"/>
      <c r="P8" s="57"/>
      <c r="Q8" s="57"/>
      <c r="R8" s="57"/>
      <c r="S8" s="57"/>
      <c r="T8" s="57"/>
      <c r="U8" s="259"/>
      <c r="V8" s="259"/>
    </row>
    <row r="9" spans="2:24" ht="15.75" customHeight="1">
      <c r="B9" s="398" t="s">
        <v>117</v>
      </c>
      <c r="C9" s="538"/>
      <c r="D9" s="60"/>
      <c r="E9" s="240"/>
      <c r="F9" s="240"/>
      <c r="G9" s="240"/>
      <c r="H9" s="240"/>
      <c r="I9" s="129"/>
      <c r="J9" s="129"/>
      <c r="K9" s="485"/>
      <c r="L9" s="453"/>
      <c r="M9" s="270"/>
      <c r="N9" s="60"/>
      <c r="O9" s="60"/>
      <c r="P9" s="240"/>
      <c r="Q9" s="60"/>
      <c r="R9" s="60"/>
      <c r="S9" s="60"/>
      <c r="T9" s="60"/>
      <c r="U9" s="129"/>
      <c r="V9" s="399"/>
    </row>
    <row r="10" spans="2:24" s="87" customFormat="1" ht="30" customHeight="1">
      <c r="B10" s="537" t="s">
        <v>52</v>
      </c>
      <c r="C10" s="427">
        <v>0.83</v>
      </c>
      <c r="D10" s="423">
        <v>0.81222731183470065</v>
      </c>
      <c r="E10" s="423">
        <v>0.83752613869619963</v>
      </c>
      <c r="F10" s="423">
        <v>0.78836832962655745</v>
      </c>
      <c r="G10" s="400">
        <v>0.7616732021295417</v>
      </c>
      <c r="H10" s="400">
        <v>0.72555214468318663</v>
      </c>
      <c r="I10" s="401">
        <v>0.77</v>
      </c>
      <c r="J10" s="401">
        <v>0.73</v>
      </c>
      <c r="K10" s="484">
        <v>0.75364687717845491</v>
      </c>
      <c r="L10" s="456">
        <v>0.71953657403461113</v>
      </c>
      <c r="M10" s="288">
        <f t="shared" ref="M10:T14" si="2">C10/C$7*100</f>
        <v>23.782234957020055</v>
      </c>
      <c r="N10" s="422">
        <f t="shared" si="2"/>
        <v>22.751465317498617</v>
      </c>
      <c r="O10" s="422">
        <f t="shared" si="2"/>
        <v>23.793356212960219</v>
      </c>
      <c r="P10" s="422">
        <f t="shared" si="2"/>
        <v>22.91768400077202</v>
      </c>
      <c r="Q10" s="422">
        <f t="shared" si="2"/>
        <v>22.307926937113415</v>
      </c>
      <c r="R10" s="422">
        <f t="shared" si="2"/>
        <v>21.658272975617511</v>
      </c>
      <c r="S10" s="422">
        <f t="shared" si="2"/>
        <v>22.647058823529413</v>
      </c>
      <c r="T10" s="422">
        <f t="shared" si="2"/>
        <v>21.533923303834808</v>
      </c>
      <c r="U10" s="492">
        <v>22.312254196697225</v>
      </c>
      <c r="V10" s="540">
        <f>L10/L$7*100</f>
        <v>21.100779297202671</v>
      </c>
      <c r="X10" s="551"/>
    </row>
    <row r="11" spans="2:24" s="87" customFormat="1" ht="30" customHeight="1">
      <c r="B11" s="126" t="s">
        <v>53</v>
      </c>
      <c r="C11" s="427">
        <v>0.33</v>
      </c>
      <c r="D11" s="420">
        <v>0.43801160254508287</v>
      </c>
      <c r="E11" s="420">
        <v>0.38818948305838569</v>
      </c>
      <c r="F11" s="420">
        <v>0.41418809738224566</v>
      </c>
      <c r="G11" s="424">
        <v>0.39175173754185399</v>
      </c>
      <c r="H11" s="424">
        <v>0.34996329736030091</v>
      </c>
      <c r="I11" s="424">
        <v>0.37</v>
      </c>
      <c r="J11" s="424">
        <v>0.4</v>
      </c>
      <c r="K11" s="486">
        <v>0.38286826877693403</v>
      </c>
      <c r="L11" s="457">
        <v>0.50009098537342078</v>
      </c>
      <c r="M11" s="46">
        <f t="shared" si="2"/>
        <v>9.455587392550143</v>
      </c>
      <c r="N11" s="47">
        <f t="shared" si="2"/>
        <v>12.269232564288037</v>
      </c>
      <c r="O11" s="45">
        <f t="shared" si="2"/>
        <v>11.028110314158685</v>
      </c>
      <c r="P11" s="46">
        <f t="shared" si="2"/>
        <v>12.040351668088537</v>
      </c>
      <c r="Q11" s="47">
        <f t="shared" si="2"/>
        <v>11.473646590345178</v>
      </c>
      <c r="R11" s="46">
        <f t="shared" si="2"/>
        <v>10.446665592844804</v>
      </c>
      <c r="S11" s="46">
        <f t="shared" si="2"/>
        <v>10.882352941176471</v>
      </c>
      <c r="T11" s="46">
        <f t="shared" si="2"/>
        <v>11.799410029498524</v>
      </c>
      <c r="U11" s="493">
        <v>11.335088614422196</v>
      </c>
      <c r="V11" s="541">
        <f>L11/L$7*100</f>
        <v>14.665424791009407</v>
      </c>
      <c r="W11" s="435"/>
      <c r="X11" s="551"/>
    </row>
    <row r="12" spans="2:24" ht="30" customHeight="1">
      <c r="B12" s="126" t="s">
        <v>132</v>
      </c>
      <c r="C12" s="427">
        <v>2</v>
      </c>
      <c r="D12" s="420">
        <v>1.9729201426806331</v>
      </c>
      <c r="E12" s="420">
        <v>1.9426813975000208</v>
      </c>
      <c r="F12" s="420">
        <v>1.855287984248241</v>
      </c>
      <c r="G12" s="424">
        <v>1.8913909396671493</v>
      </c>
      <c r="H12" s="424">
        <v>1.8977130148659191</v>
      </c>
      <c r="I12" s="424">
        <v>1.86</v>
      </c>
      <c r="J12" s="424">
        <v>1.85</v>
      </c>
      <c r="K12" s="486">
        <v>1.8379705073414991</v>
      </c>
      <c r="L12" s="457">
        <v>1.8037166441000572</v>
      </c>
      <c r="M12" s="75">
        <f t="shared" si="2"/>
        <v>57.306590257879655</v>
      </c>
      <c r="N12" s="46">
        <f t="shared" si="2"/>
        <v>55.263869542874879</v>
      </c>
      <c r="O12" s="46">
        <f t="shared" si="2"/>
        <v>55.189812428977859</v>
      </c>
      <c r="P12" s="46">
        <f t="shared" si="2"/>
        <v>53.932790239774455</v>
      </c>
      <c r="Q12" s="46">
        <f t="shared" si="2"/>
        <v>55.395162615209181</v>
      </c>
      <c r="R12" s="46">
        <f t="shared" si="2"/>
        <v>56.648149697490126</v>
      </c>
      <c r="S12" s="46">
        <f t="shared" si="2"/>
        <v>54.705882352941181</v>
      </c>
      <c r="T12" s="46">
        <f t="shared" si="2"/>
        <v>54.572271386430685</v>
      </c>
      <c r="U12" s="493">
        <v>54.414429897684791</v>
      </c>
      <c r="V12" s="541">
        <f>L12/L$7*100</f>
        <v>52.894916249268533</v>
      </c>
      <c r="X12" s="551"/>
    </row>
    <row r="13" spans="2:24" ht="30" customHeight="1">
      <c r="B13" s="126" t="s">
        <v>131</v>
      </c>
      <c r="C13" s="427">
        <v>0.31</v>
      </c>
      <c r="D13" s="420">
        <v>0.33576985929412501</v>
      </c>
      <c r="E13" s="420">
        <v>0.33686693459195938</v>
      </c>
      <c r="F13" s="420">
        <v>0.33787586384636642</v>
      </c>
      <c r="G13" s="424">
        <v>0.35522449426943348</v>
      </c>
      <c r="H13" s="424">
        <v>0.35783709583160839</v>
      </c>
      <c r="I13" s="424">
        <v>0.38</v>
      </c>
      <c r="J13" s="424">
        <v>0.39</v>
      </c>
      <c r="K13" s="486">
        <v>0.39593598770150173</v>
      </c>
      <c r="L13" s="457">
        <v>0.37271423502979623</v>
      </c>
      <c r="M13" s="46">
        <f t="shared" si="2"/>
        <v>8.8825214899713458</v>
      </c>
      <c r="N13" s="46">
        <f t="shared" si="2"/>
        <v>9.4053181875105043</v>
      </c>
      <c r="O13" s="46">
        <f t="shared" si="2"/>
        <v>9.5700833690897547</v>
      </c>
      <c r="P13" s="46">
        <f t="shared" si="2"/>
        <v>9.8219727862315818</v>
      </c>
      <c r="Q13" s="46">
        <f t="shared" si="2"/>
        <v>10.40383466594359</v>
      </c>
      <c r="R13" s="46">
        <f t="shared" si="2"/>
        <v>10.681704353182338</v>
      </c>
      <c r="S13" s="46">
        <f t="shared" si="2"/>
        <v>11.176470588235295</v>
      </c>
      <c r="T13" s="46">
        <f t="shared" si="2"/>
        <v>11.504424778761061</v>
      </c>
      <c r="U13" s="493">
        <v>11.7219677686324</v>
      </c>
      <c r="V13" s="541">
        <f>L13/L$7*100</f>
        <v>10.930036217882586</v>
      </c>
      <c r="X13" s="551"/>
    </row>
    <row r="14" spans="2:24" ht="30" customHeight="1" thickBot="1">
      <c r="B14" s="296" t="s">
        <v>130</v>
      </c>
      <c r="C14" s="421">
        <v>0.01</v>
      </c>
      <c r="D14" s="72">
        <v>1.1071083645458335E-2</v>
      </c>
      <c r="E14" s="72">
        <v>0.01</v>
      </c>
      <c r="F14" s="72">
        <f>F7-F10-F11-F12-F13</f>
        <v>4.4279724896589545E-2</v>
      </c>
      <c r="G14" s="72">
        <f>G7-G10-G11-G12-G13</f>
        <v>1.4320827577218531E-2</v>
      </c>
      <c r="H14" s="367">
        <f>H7-H10-H11-H12-H13</f>
        <v>1.8934447258984743E-2</v>
      </c>
      <c r="I14" s="367">
        <f>I7-I10-I11-I12-I13</f>
        <v>1.9999999999999685E-2</v>
      </c>
      <c r="J14" s="367">
        <v>0.02</v>
      </c>
      <c r="K14" s="367">
        <v>9.9999999999998979E-3</v>
      </c>
      <c r="L14" s="429">
        <v>1.3857591343549766E-2</v>
      </c>
      <c r="M14" s="50">
        <f t="shared" si="2"/>
        <v>0.28653295128939826</v>
      </c>
      <c r="N14" s="50">
        <f t="shared" si="2"/>
        <v>0.31011438782796458</v>
      </c>
      <c r="O14" s="50">
        <f t="shared" si="2"/>
        <v>0.28409090909090912</v>
      </c>
      <c r="P14" s="50">
        <f t="shared" si="2"/>
        <v>1.287201305133417</v>
      </c>
      <c r="Q14" s="50">
        <f t="shared" si="2"/>
        <v>0.4194291913886401</v>
      </c>
      <c r="R14" s="50">
        <f t="shared" si="2"/>
        <v>0.56520738086521627</v>
      </c>
      <c r="S14" s="50">
        <f t="shared" si="2"/>
        <v>0.58823529411763775</v>
      </c>
      <c r="T14" s="50">
        <f t="shared" si="2"/>
        <v>0.58997050147492625</v>
      </c>
      <c r="U14" s="50">
        <v>0.22</v>
      </c>
      <c r="V14" s="542">
        <f>L14/L$7*100</f>
        <v>0.40638097781670862</v>
      </c>
      <c r="W14" s="434"/>
      <c r="X14" s="551"/>
    </row>
    <row r="15" spans="2:24" ht="13.5" customHeight="1" thickBot="1">
      <c r="B15" s="280"/>
      <c r="C15" s="47"/>
      <c r="D15" s="54"/>
      <c r="E15" s="54"/>
      <c r="F15" s="54"/>
      <c r="G15" s="54"/>
      <c r="H15" s="54"/>
      <c r="I15" s="259"/>
      <c r="J15" s="259"/>
      <c r="K15" s="250"/>
      <c r="L15" s="250"/>
      <c r="M15" s="51"/>
      <c r="N15" s="57"/>
      <c r="O15" s="57"/>
      <c r="P15" s="57"/>
      <c r="Q15" s="57"/>
      <c r="R15" s="57"/>
      <c r="S15" s="259"/>
      <c r="T15" s="259"/>
      <c r="U15" s="458"/>
      <c r="V15" s="458"/>
    </row>
    <row r="16" spans="2:24" ht="15.75" customHeight="1">
      <c r="B16" s="398" t="s">
        <v>115</v>
      </c>
      <c r="C16" s="539"/>
      <c r="D16" s="240"/>
      <c r="E16" s="240"/>
      <c r="F16" s="240"/>
      <c r="G16" s="60"/>
      <c r="H16" s="60"/>
      <c r="I16" s="129"/>
      <c r="J16" s="129"/>
      <c r="K16" s="454"/>
      <c r="L16" s="454"/>
      <c r="M16" s="239"/>
      <c r="N16" s="240"/>
      <c r="O16" s="60"/>
      <c r="P16" s="60"/>
      <c r="Q16" s="240"/>
      <c r="R16" s="60"/>
      <c r="S16" s="129"/>
      <c r="T16" s="129"/>
      <c r="U16" s="496"/>
      <c r="V16" s="399"/>
    </row>
    <row r="17" spans="2:25" ht="30" customHeight="1">
      <c r="B17" s="537" t="s">
        <v>129</v>
      </c>
      <c r="C17" s="428">
        <v>0.41</v>
      </c>
      <c r="D17" s="423">
        <v>0.43335599951591997</v>
      </c>
      <c r="E17" s="423">
        <v>0.40500681868987209</v>
      </c>
      <c r="F17" s="423">
        <v>0.40660321022143897</v>
      </c>
      <c r="G17" s="424">
        <v>0.41491307263349758</v>
      </c>
      <c r="H17" s="424">
        <v>0.40343501698774786</v>
      </c>
      <c r="I17" s="425">
        <v>0.41598091783701752</v>
      </c>
      <c r="J17" s="425">
        <v>0.41</v>
      </c>
      <c r="K17" s="484">
        <v>0.40112496186417917</v>
      </c>
      <c r="L17" s="483">
        <v>0.4</v>
      </c>
      <c r="M17" s="422">
        <f t="shared" ref="M17:S17" si="3">C17/C7*100</f>
        <v>11.747851002865328</v>
      </c>
      <c r="N17" s="422">
        <f t="shared" si="3"/>
        <v>12.138823515852099</v>
      </c>
      <c r="O17" s="430">
        <f t="shared" si="3"/>
        <v>11.505875530962276</v>
      </c>
      <c r="P17" s="422">
        <f t="shared" si="3"/>
        <v>11.819860762251134</v>
      </c>
      <c r="Q17" s="422">
        <f t="shared" si="3"/>
        <v>12.151997055539187</v>
      </c>
      <c r="R17" s="430">
        <f t="shared" si="3"/>
        <v>12.042836327992473</v>
      </c>
      <c r="S17" s="430">
        <f t="shared" si="3"/>
        <v>12.234732877559338</v>
      </c>
      <c r="T17" s="430">
        <v>12.094395280235986</v>
      </c>
      <c r="U17" s="492">
        <v>11.875591055669947</v>
      </c>
      <c r="V17" s="540">
        <f>L17/L7*100</f>
        <v>11.730205278592376</v>
      </c>
    </row>
    <row r="18" spans="2:25" ht="30" customHeight="1">
      <c r="B18" s="126" t="s">
        <v>55</v>
      </c>
      <c r="C18" s="427">
        <v>0.1</v>
      </c>
      <c r="D18" s="420">
        <v>0.119369001515749</v>
      </c>
      <c r="E18" s="420">
        <v>0.10555374626036239</v>
      </c>
      <c r="F18" s="69">
        <v>0.11591877055141589</v>
      </c>
      <c r="G18" s="401">
        <v>0.11525597205726645</v>
      </c>
      <c r="H18" s="401">
        <v>0.1128236354386639</v>
      </c>
      <c r="I18" s="424">
        <v>0.11706435846521553</v>
      </c>
      <c r="J18" s="401">
        <v>0.11</v>
      </c>
      <c r="K18" s="486">
        <v>0.11492289863136498</v>
      </c>
      <c r="L18" s="487">
        <v>0.12</v>
      </c>
      <c r="M18" s="75">
        <f t="shared" ref="M18:S21" si="4">C18/C$7*100</f>
        <v>2.8653295128939824</v>
      </c>
      <c r="N18" s="46">
        <f t="shared" si="4"/>
        <v>3.3436695102450704</v>
      </c>
      <c r="O18" s="46">
        <f t="shared" si="4"/>
        <v>2.9986859733057498</v>
      </c>
      <c r="P18" s="46">
        <f t="shared" si="4"/>
        <v>3.3697317020760433</v>
      </c>
      <c r="Q18" s="75">
        <f t="shared" si="4"/>
        <v>3.3756232942565849</v>
      </c>
      <c r="R18" s="46">
        <f t="shared" si="4"/>
        <v>3.3678697145869823</v>
      </c>
      <c r="S18" s="46">
        <f t="shared" si="4"/>
        <v>3.4430693666239862</v>
      </c>
      <c r="T18" s="46">
        <v>3.2448377581120944</v>
      </c>
      <c r="U18" s="493">
        <v>3.4023745137566763</v>
      </c>
      <c r="V18" s="541">
        <f>L18/L$7*100</f>
        <v>3.5190615835777121</v>
      </c>
    </row>
    <row r="19" spans="2:25" ht="30" customHeight="1">
      <c r="B19" s="126" t="s">
        <v>56</v>
      </c>
      <c r="C19" s="68">
        <v>0.65</v>
      </c>
      <c r="D19" s="420">
        <v>0.67700223971556406</v>
      </c>
      <c r="E19" s="420">
        <v>0.75074724131727233</v>
      </c>
      <c r="F19" s="420">
        <v>0.64673927698586375</v>
      </c>
      <c r="G19" s="424">
        <v>0.65320376659088797</v>
      </c>
      <c r="H19" s="424">
        <v>0.60127312244650832</v>
      </c>
      <c r="I19" s="424">
        <v>0.63</v>
      </c>
      <c r="J19" s="401">
        <v>0.62</v>
      </c>
      <c r="K19" s="486">
        <v>0.61619833032127758</v>
      </c>
      <c r="L19" s="487">
        <v>0.6</v>
      </c>
      <c r="M19" s="46">
        <f t="shared" si="4"/>
        <v>18.624641833810887</v>
      </c>
      <c r="N19" s="46">
        <f t="shared" si="4"/>
        <v>18.963648171304317</v>
      </c>
      <c r="O19" s="75">
        <f t="shared" si="4"/>
        <v>21.328046628331602</v>
      </c>
      <c r="P19" s="75">
        <f t="shared" si="4"/>
        <v>18.800560377496041</v>
      </c>
      <c r="Q19" s="46">
        <f t="shared" si="4"/>
        <v>19.131068100356433</v>
      </c>
      <c r="R19" s="46">
        <f t="shared" si="4"/>
        <v>17.948451416313681</v>
      </c>
      <c r="S19" s="46">
        <f t="shared" si="4"/>
        <v>18.529411764705884</v>
      </c>
      <c r="T19" s="46">
        <v>18.289085545722713</v>
      </c>
      <c r="U19" s="493">
        <v>18.242991775116447</v>
      </c>
      <c r="V19" s="541">
        <f>L19/L$7*100</f>
        <v>17.595307917888562</v>
      </c>
    </row>
    <row r="20" spans="2:25" ht="30" customHeight="1">
      <c r="B20" s="126" t="s">
        <v>57</v>
      </c>
      <c r="C20" s="427">
        <v>0.8</v>
      </c>
      <c r="D20" s="420">
        <v>0.79963906790132144</v>
      </c>
      <c r="E20" s="420">
        <v>0.78612710930730045</v>
      </c>
      <c r="F20" s="420">
        <v>0.77967788377874025</v>
      </c>
      <c r="G20" s="424">
        <v>0.76263946427814389</v>
      </c>
      <c r="H20" s="424">
        <v>0.75736747548990446</v>
      </c>
      <c r="I20" s="424">
        <v>0.76496710082166652</v>
      </c>
      <c r="J20" s="401">
        <v>0.78</v>
      </c>
      <c r="K20" s="486">
        <v>0.75657778741634107</v>
      </c>
      <c r="L20" s="487">
        <v>0.76</v>
      </c>
      <c r="M20" s="46">
        <f t="shared" si="4"/>
        <v>22.922636103151859</v>
      </c>
      <c r="N20" s="75">
        <f t="shared" si="4"/>
        <v>22.398853442614048</v>
      </c>
      <c r="O20" s="46">
        <f t="shared" si="4"/>
        <v>22.333156514411947</v>
      </c>
      <c r="P20" s="46">
        <f t="shared" si="4"/>
        <v>22.665054761009891</v>
      </c>
      <c r="Q20" s="46">
        <f t="shared" si="4"/>
        <v>22.336226876448091</v>
      </c>
      <c r="R20" s="46">
        <f t="shared" si="4"/>
        <v>22.60798434298222</v>
      </c>
      <c r="S20" s="46">
        <f t="shared" si="4"/>
        <v>22.499032377107838</v>
      </c>
      <c r="T20" s="46">
        <v>23.008849557522122</v>
      </c>
      <c r="U20" s="493">
        <v>22.399025888102951</v>
      </c>
      <c r="V20" s="541">
        <f>L20/L$7*100</f>
        <v>22.287390029325511</v>
      </c>
    </row>
    <row r="21" spans="2:25" ht="30" customHeight="1" thickBot="1">
      <c r="B21" s="296" t="s">
        <v>119</v>
      </c>
      <c r="C21" s="70">
        <v>1.53</v>
      </c>
      <c r="D21" s="72">
        <v>1.5406336913514451</v>
      </c>
      <c r="E21" s="72">
        <v>1.4369613533286796</v>
      </c>
      <c r="F21" s="72">
        <f>F7-F17-F18-F19-F20</f>
        <v>1.4910608584625411</v>
      </c>
      <c r="G21" s="72">
        <f>G7-G17-G18-G19-G20</f>
        <v>1.4683489256254005</v>
      </c>
      <c r="H21" s="72">
        <f>H7-H17-H18-H19-H20</f>
        <v>1.4751007496371755</v>
      </c>
      <c r="I21" s="72">
        <f>I7-I17-I18-I19-I20</f>
        <v>1.4719876228761004</v>
      </c>
      <c r="J21" s="71">
        <v>1.47</v>
      </c>
      <c r="K21" s="489">
        <v>1.4889023175259373</v>
      </c>
      <c r="L21" s="488">
        <v>1.53</v>
      </c>
      <c r="M21" s="94">
        <f t="shared" si="4"/>
        <v>43.839541547277932</v>
      </c>
      <c r="N21" s="50">
        <f t="shared" si="4"/>
        <v>43.155005359984457</v>
      </c>
      <c r="O21" s="94">
        <f t="shared" si="4"/>
        <v>40.822765719564764</v>
      </c>
      <c r="P21" s="50">
        <f t="shared" si="4"/>
        <v>43.344792397166891</v>
      </c>
      <c r="Q21" s="50">
        <f t="shared" si="4"/>
        <v>43.005084673399686</v>
      </c>
      <c r="R21" s="50">
        <f t="shared" si="4"/>
        <v>44.032858198124643</v>
      </c>
      <c r="S21" s="94">
        <f t="shared" si="4"/>
        <v>43.293753614002952</v>
      </c>
      <c r="T21" s="94">
        <v>43.362831858407077</v>
      </c>
      <c r="U21" s="498">
        <v>44.08001676735406</v>
      </c>
      <c r="V21" s="542">
        <f>L21/L$7*100</f>
        <v>44.868035190615835</v>
      </c>
    </row>
    <row r="22" spans="2:25" ht="13" thickBot="1">
      <c r="B22" s="402"/>
      <c r="C22" s="47"/>
      <c r="D22" s="54"/>
      <c r="E22" s="54"/>
      <c r="F22" s="54"/>
      <c r="G22" s="54"/>
      <c r="H22" s="54"/>
      <c r="I22" s="259"/>
      <c r="J22" s="259"/>
      <c r="K22" s="250"/>
      <c r="L22" s="250"/>
      <c r="M22" s="47"/>
      <c r="N22" s="54"/>
      <c r="O22" s="54"/>
      <c r="P22" s="54"/>
      <c r="Q22" s="54"/>
      <c r="R22" s="54"/>
      <c r="S22" s="259"/>
      <c r="T22" s="259"/>
      <c r="U22" s="259"/>
      <c r="V22" s="259"/>
    </row>
    <row r="23" spans="2:25" ht="13" thickBot="1">
      <c r="B23" s="286" t="s">
        <v>120</v>
      </c>
      <c r="C23" s="105">
        <v>2</v>
      </c>
      <c r="D23" s="106">
        <v>1.97</v>
      </c>
      <c r="E23" s="106">
        <v>1.94</v>
      </c>
      <c r="F23" s="106">
        <v>1.86</v>
      </c>
      <c r="G23" s="106">
        <f>SUM(G26:G30)</f>
        <v>1.8620334067298205</v>
      </c>
      <c r="H23" s="106">
        <v>1.8977130148659191</v>
      </c>
      <c r="I23" s="253">
        <v>1.84</v>
      </c>
      <c r="J23" s="253">
        <v>1.85</v>
      </c>
      <c r="K23" s="278">
        <v>1.84</v>
      </c>
      <c r="L23" s="545">
        <f t="shared" ref="L23:U23" si="5">SUM(L26:L30)</f>
        <v>1.8</v>
      </c>
      <c r="M23" s="499">
        <f t="shared" si="5"/>
        <v>100</v>
      </c>
      <c r="N23" s="495">
        <f t="shared" si="5"/>
        <v>99.999999999999986</v>
      </c>
      <c r="O23" s="500">
        <f t="shared" si="5"/>
        <v>100.11746521604766</v>
      </c>
      <c r="P23" s="495">
        <f t="shared" si="5"/>
        <v>100</v>
      </c>
      <c r="Q23" s="500">
        <f t="shared" si="5"/>
        <v>100</v>
      </c>
      <c r="R23" s="495">
        <f t="shared" si="5"/>
        <v>100</v>
      </c>
      <c r="S23" s="495">
        <f t="shared" si="5"/>
        <v>100</v>
      </c>
      <c r="T23" s="495">
        <f t="shared" si="5"/>
        <v>100</v>
      </c>
      <c r="U23" s="290">
        <f t="shared" si="5"/>
        <v>99.999999999999986</v>
      </c>
      <c r="V23" s="403">
        <f>SUM(V26:V30)</f>
        <v>100</v>
      </c>
    </row>
    <row r="24" spans="2:25" ht="13" thickBot="1">
      <c r="B24" s="402"/>
      <c r="C24" s="47"/>
      <c r="D24" s="54"/>
      <c r="E24" s="54"/>
      <c r="F24" s="54"/>
      <c r="G24" s="54"/>
      <c r="H24" s="54"/>
      <c r="I24" s="259"/>
      <c r="J24" s="259"/>
      <c r="K24" s="250"/>
      <c r="L24" s="250"/>
      <c r="M24" s="47"/>
      <c r="N24" s="54"/>
      <c r="O24" s="54"/>
      <c r="P24" s="54"/>
      <c r="Q24" s="54"/>
      <c r="R24" s="54"/>
      <c r="S24" s="259"/>
      <c r="T24" s="259"/>
      <c r="U24" s="259"/>
      <c r="V24" s="259"/>
    </row>
    <row r="25" spans="2:25" ht="25">
      <c r="B25" s="273" t="s">
        <v>116</v>
      </c>
      <c r="C25" s="538"/>
      <c r="D25" s="60"/>
      <c r="E25" s="60"/>
      <c r="F25" s="60"/>
      <c r="G25" s="240"/>
      <c r="H25" s="60"/>
      <c r="I25" s="344"/>
      <c r="J25" s="344"/>
      <c r="K25" s="454"/>
      <c r="L25" s="454"/>
      <c r="M25" s="239"/>
      <c r="N25" s="240"/>
      <c r="O25" s="240"/>
      <c r="P25" s="240"/>
      <c r="Q25" s="240"/>
      <c r="R25" s="240"/>
      <c r="S25" s="344"/>
      <c r="T25" s="344"/>
      <c r="U25" s="129"/>
      <c r="V25" s="399"/>
    </row>
    <row r="26" spans="2:25" ht="30" customHeight="1">
      <c r="B26" s="126" t="s">
        <v>129</v>
      </c>
      <c r="C26" s="68">
        <v>0.28000000000000003</v>
      </c>
      <c r="D26" s="420">
        <v>0.29340180850018188</v>
      </c>
      <c r="E26" s="69">
        <v>0.28057893245001791</v>
      </c>
      <c r="F26" s="69">
        <v>0.26266475258408611</v>
      </c>
      <c r="G26" s="400">
        <v>0.28134625325459622</v>
      </c>
      <c r="H26" s="400">
        <v>0.26914193569198147</v>
      </c>
      <c r="I26" s="264">
        <v>0.27</v>
      </c>
      <c r="J26" s="264">
        <v>0.27</v>
      </c>
      <c r="K26" s="484">
        <v>0.24082803339074596</v>
      </c>
      <c r="L26" s="483">
        <v>0.24</v>
      </c>
      <c r="M26" s="422">
        <f t="shared" ref="M26" si="6">C26/C23*100</f>
        <v>14.000000000000002</v>
      </c>
      <c r="N26" s="422">
        <f t="shared" ref="N26" si="7">D26/D23*100</f>
        <v>14.893492817268116</v>
      </c>
      <c r="O26" s="422">
        <f t="shared" ref="O26" si="8">E26/E23*100</f>
        <v>14.462831569588552</v>
      </c>
      <c r="P26" s="422">
        <f t="shared" ref="P26" si="9">F26/F23*100</f>
        <v>14.121760891617532</v>
      </c>
      <c r="Q26" s="422">
        <f t="shared" ref="Q26" si="10">G26/G23*100</f>
        <v>15.109624362148693</v>
      </c>
      <c r="R26" s="422">
        <f t="shared" ref="R26" si="11">H26/H23*100</f>
        <v>14.18243609985451</v>
      </c>
      <c r="S26" s="430">
        <f t="shared" ref="S26" si="12">I26/I23*100</f>
        <v>14.673913043478262</v>
      </c>
      <c r="T26" s="430">
        <f t="shared" ref="T26:V26" si="13">J26/J23*100</f>
        <v>14.594594594594595</v>
      </c>
      <c r="U26" s="492">
        <v>13.102932415334973</v>
      </c>
      <c r="V26" s="540">
        <f t="shared" si="13"/>
        <v>13.333333333333334</v>
      </c>
    </row>
    <row r="27" spans="2:25" ht="30" customHeight="1">
      <c r="B27" s="126" t="s">
        <v>55</v>
      </c>
      <c r="C27" s="427">
        <v>0.03</v>
      </c>
      <c r="D27" s="420">
        <v>2.760685864287029E-2</v>
      </c>
      <c r="E27" s="420">
        <v>2.5695041387958407E-2</v>
      </c>
      <c r="F27" s="420">
        <v>2.9258814118243982E-2</v>
      </c>
      <c r="G27" s="424">
        <v>2.7993900110881514E-2</v>
      </c>
      <c r="H27" s="424">
        <v>2.4868820154950299E-2</v>
      </c>
      <c r="I27" s="424">
        <v>2.7344823665883512E-2</v>
      </c>
      <c r="J27" s="424">
        <v>0.03</v>
      </c>
      <c r="K27" s="486">
        <v>3.4378888157946326E-2</v>
      </c>
      <c r="L27" s="487">
        <v>0.02</v>
      </c>
      <c r="M27" s="46">
        <f t="shared" ref="M27" si="14">C27/C23*100</f>
        <v>1.5</v>
      </c>
      <c r="N27" s="46">
        <f t="shared" ref="N27" si="15">D27/D23*100</f>
        <v>1.4013633828868168</v>
      </c>
      <c r="O27" s="46">
        <f t="shared" ref="O27" si="16">E27/E23*100</f>
        <v>1.3244866694823922</v>
      </c>
      <c r="P27" s="46">
        <f t="shared" ref="P27" si="17">F27/F23*100</f>
        <v>1.5730545224862356</v>
      </c>
      <c r="Q27" s="46">
        <f t="shared" ref="Q27" si="18">G27/G23*100</f>
        <v>1.5034048266644986</v>
      </c>
      <c r="R27" s="46">
        <f t="shared" ref="R27" si="19">H27/H23*100</f>
        <v>1.3104626442532659</v>
      </c>
      <c r="S27" s="75">
        <f t="shared" ref="S27" si="20">I27/I23*100</f>
        <v>1.48613172097193</v>
      </c>
      <c r="T27" s="75">
        <f t="shared" ref="T27:V27" si="21">J27/J23*100</f>
        <v>1.6216216216216213</v>
      </c>
      <c r="U27" s="493">
        <v>1.8704809473615047</v>
      </c>
      <c r="V27" s="541">
        <f t="shared" si="21"/>
        <v>1.1111111111111112</v>
      </c>
    </row>
    <row r="28" spans="2:25" ht="30" customHeight="1">
      <c r="B28" s="126" t="s">
        <v>56</v>
      </c>
      <c r="C28" s="68">
        <v>0.34</v>
      </c>
      <c r="D28" s="69">
        <v>0.34400496419076654</v>
      </c>
      <c r="E28" s="420">
        <v>0.33599402218864666</v>
      </c>
      <c r="F28" s="420">
        <v>0.32018304354443106</v>
      </c>
      <c r="G28" s="424">
        <v>0.3264235116526647</v>
      </c>
      <c r="H28" s="424">
        <v>0.33031402334669369</v>
      </c>
      <c r="I28" s="424">
        <v>0.32</v>
      </c>
      <c r="J28" s="424">
        <v>0.31</v>
      </c>
      <c r="K28" s="486">
        <v>0.31765653951231276</v>
      </c>
      <c r="L28" s="487">
        <v>0.32</v>
      </c>
      <c r="M28" s="46">
        <f t="shared" ref="M28" si="22">C28/C23*100</f>
        <v>17</v>
      </c>
      <c r="N28" s="46">
        <f t="shared" ref="N28" si="23">D28/D23*100</f>
        <v>17.462180923389166</v>
      </c>
      <c r="O28" s="46">
        <f t="shared" ref="O28" si="24">E28/E23*100</f>
        <v>17.319279494260137</v>
      </c>
      <c r="P28" s="46">
        <f t="shared" ref="P28" si="25">F28/F23*100</f>
        <v>17.214142126044678</v>
      </c>
      <c r="Q28" s="46">
        <f t="shared" ref="Q28" si="26">G28/G23*100</f>
        <v>17.530486320647871</v>
      </c>
      <c r="R28" s="46">
        <f t="shared" ref="R28" si="27">H28/H23*100</f>
        <v>17.405899667607628</v>
      </c>
      <c r="S28" s="75">
        <f t="shared" ref="S28" si="28">I28/I23*100</f>
        <v>17.391304347826086</v>
      </c>
      <c r="T28" s="75">
        <f t="shared" ref="T28:V28" si="29">J28/J23*100</f>
        <v>16.756756756756754</v>
      </c>
      <c r="U28" s="493">
        <v>17.283005262787466</v>
      </c>
      <c r="V28" s="541">
        <f t="shared" si="29"/>
        <v>17.777777777777779</v>
      </c>
    </row>
    <row r="29" spans="2:25" ht="30" customHeight="1">
      <c r="B29" s="126" t="s">
        <v>57</v>
      </c>
      <c r="C29" s="427">
        <v>0.49</v>
      </c>
      <c r="D29" s="420">
        <v>0.47551120302628302</v>
      </c>
      <c r="E29" s="420">
        <v>0.4700108291647016</v>
      </c>
      <c r="F29" s="420">
        <v>0.46744888117343647</v>
      </c>
      <c r="G29" s="401">
        <v>0.46604302622525617</v>
      </c>
      <c r="H29" s="401">
        <v>0.47719675818363944</v>
      </c>
      <c r="I29" s="424">
        <v>0.47</v>
      </c>
      <c r="J29" s="424">
        <v>0.47</v>
      </c>
      <c r="K29" s="486">
        <v>0.46593848341701483</v>
      </c>
      <c r="L29" s="487">
        <v>0.46</v>
      </c>
      <c r="M29" s="46">
        <f t="shared" ref="M29" si="30">C29/C23*100</f>
        <v>24.5</v>
      </c>
      <c r="N29" s="46">
        <f t="shared" ref="N29" si="31">D29/D23*100</f>
        <v>24.137624519100662</v>
      </c>
      <c r="O29" s="46">
        <f t="shared" ref="O29" si="32">E29/E23*100</f>
        <v>24.227362328077405</v>
      </c>
      <c r="P29" s="46">
        <f t="shared" ref="P29" si="33">F29/F23*100</f>
        <v>25.131660278141744</v>
      </c>
      <c r="Q29" s="46">
        <f t="shared" ref="Q29" si="34">G29/G23*100</f>
        <v>25.028714551568655</v>
      </c>
      <c r="R29" s="46">
        <f t="shared" ref="R29" si="35">H29/H23*100</f>
        <v>25.145886361397764</v>
      </c>
      <c r="S29" s="75">
        <f t="shared" ref="S29" si="36">I29/I23*100</f>
        <v>25.543478260869563</v>
      </c>
      <c r="T29" s="75">
        <f t="shared" ref="T29:V29" si="37">J29/J23*100</f>
        <v>25.4054054054054</v>
      </c>
      <c r="U29" s="493">
        <v>25.350705115010989</v>
      </c>
      <c r="V29" s="541">
        <f t="shared" si="37"/>
        <v>25.555555555555554</v>
      </c>
    </row>
    <row r="30" spans="2:25" ht="30" customHeight="1" thickBot="1">
      <c r="B30" s="548" t="s">
        <v>158</v>
      </c>
      <c r="C30" s="421">
        <v>0.86</v>
      </c>
      <c r="D30" s="72">
        <v>0.82947516563989809</v>
      </c>
      <c r="E30" s="72">
        <v>0.83</v>
      </c>
      <c r="F30" s="72">
        <f>F23-F26-F27-F28-F29</f>
        <v>0.78044450857980241</v>
      </c>
      <c r="G30" s="432">
        <v>0.76022671548642196</v>
      </c>
      <c r="H30" s="432">
        <f>H23-H26-H27-H28-H29</f>
        <v>0.79619147748865426</v>
      </c>
      <c r="I30" s="432">
        <f>I23-I26-I27-I28-I29</f>
        <v>0.75265517633411649</v>
      </c>
      <c r="J30" s="432">
        <v>0.77</v>
      </c>
      <c r="K30" s="489">
        <v>0.77916856286347891</v>
      </c>
      <c r="L30" s="488">
        <v>0.76</v>
      </c>
      <c r="M30" s="50">
        <f t="shared" ref="M30" si="38">C30/C23*100</f>
        <v>43</v>
      </c>
      <c r="N30" s="50">
        <f t="shared" ref="N30" si="39">D30/D23*100</f>
        <v>42.10533835735523</v>
      </c>
      <c r="O30" s="50">
        <f t="shared" ref="O30" si="40">E30/E23*100</f>
        <v>42.783505154639172</v>
      </c>
      <c r="P30" s="50">
        <f t="shared" ref="P30" si="41">F30/F23*100</f>
        <v>41.959382181709806</v>
      </c>
      <c r="Q30" s="50">
        <f t="shared" ref="Q30" si="42">G30/G23*100</f>
        <v>40.827769938970285</v>
      </c>
      <c r="R30" s="50">
        <f t="shared" ref="R30" si="43">H30/H23*100</f>
        <v>41.955315226886839</v>
      </c>
      <c r="S30" s="94">
        <f t="shared" ref="S30" si="44">I30/I23*100</f>
        <v>40.90517262685416</v>
      </c>
      <c r="T30" s="94">
        <f t="shared" ref="T30:V30" si="45">J30/J23*100</f>
        <v>41.621621621621621</v>
      </c>
      <c r="U30" s="498">
        <v>42.392876259505051</v>
      </c>
      <c r="V30" s="542">
        <f t="shared" si="45"/>
        <v>42.222222222222221</v>
      </c>
    </row>
    <row r="31" spans="2:25">
      <c r="B31" s="19"/>
    </row>
    <row r="32" spans="2:25">
      <c r="M32" s="434"/>
      <c r="W32" s="434"/>
      <c r="X32" s="434"/>
      <c r="Y32" s="434"/>
    </row>
    <row r="33" spans="3:16" s="3" customFormat="1">
      <c r="C33" s="503"/>
      <c r="D33" s="503"/>
      <c r="L33" s="434"/>
      <c r="N33" s="503"/>
      <c r="O33" s="503"/>
      <c r="P33" s="503"/>
    </row>
    <row r="34" spans="3:16" s="3" customFormat="1">
      <c r="C34" s="503"/>
      <c r="D34" s="503"/>
      <c r="N34"/>
      <c r="O34"/>
      <c r="P34" s="503"/>
    </row>
    <row r="35" spans="3:16" s="3" customFormat="1">
      <c r="C35" s="503"/>
      <c r="D35" s="503"/>
      <c r="N35" s="503"/>
      <c r="O35" s="503"/>
      <c r="P35" s="503"/>
    </row>
    <row r="36" spans="3:16" s="3" customFormat="1">
      <c r="C36" s="503"/>
      <c r="D36" s="503"/>
      <c r="N36" s="503"/>
      <c r="O36" s="503"/>
      <c r="P36" s="503"/>
    </row>
    <row r="37" spans="3:16" s="3" customFormat="1">
      <c r="C37" s="503"/>
      <c r="D37" s="503"/>
      <c r="N37" s="503"/>
      <c r="O37" s="503"/>
      <c r="P37" s="503"/>
    </row>
    <row r="38" spans="3:16" s="3" customFormat="1">
      <c r="C38" s="503"/>
      <c r="D38" s="503"/>
      <c r="N38" s="503"/>
      <c r="O38" s="503"/>
      <c r="P38" s="503"/>
    </row>
    <row r="39" spans="3:16" s="3" customFormat="1">
      <c r="N39" s="503"/>
      <c r="O39" s="503"/>
      <c r="P39" s="503"/>
    </row>
    <row r="40" spans="3:16" s="3" customFormat="1">
      <c r="N40" s="503"/>
      <c r="O40" s="503"/>
      <c r="P40" s="503"/>
    </row>
    <row r="41" spans="3:16" s="3" customFormat="1">
      <c r="N41" s="503"/>
      <c r="O41" s="503"/>
      <c r="P41" s="503"/>
    </row>
    <row r="42" spans="3:16" s="3" customFormat="1">
      <c r="N42" s="503"/>
      <c r="O42" s="503"/>
      <c r="P42" s="503"/>
    </row>
    <row r="43" spans="3:16" s="3" customFormat="1">
      <c r="N43" s="503"/>
      <c r="O43" s="503"/>
      <c r="P43" s="503"/>
    </row>
    <row r="44" spans="3:16" s="3" customFormat="1">
      <c r="N44" s="503"/>
      <c r="O44" s="503"/>
      <c r="P44" s="503"/>
    </row>
    <row r="45" spans="3:16" s="3" customFormat="1">
      <c r="N45" s="503"/>
      <c r="O45" s="503"/>
      <c r="P45" s="503"/>
    </row>
    <row r="46" spans="3:16" s="3" customFormat="1">
      <c r="N46" s="503"/>
      <c r="O46" s="503"/>
      <c r="P46" s="503"/>
    </row>
    <row r="47" spans="3:16" s="3" customFormat="1">
      <c r="N47" s="503"/>
      <c r="O47" s="503"/>
      <c r="P47" s="503"/>
    </row>
    <row r="48" spans="3:16" s="3" customFormat="1">
      <c r="N48" s="503"/>
      <c r="O48" s="503"/>
      <c r="P48" s="503"/>
    </row>
    <row r="49" spans="5:16" s="3" customFormat="1">
      <c r="N49" s="503"/>
      <c r="O49" s="503"/>
      <c r="P49" s="503"/>
    </row>
    <row r="50" spans="5:16" s="3" customFormat="1">
      <c r="N50" s="503"/>
      <c r="O50" s="503"/>
      <c r="P50" s="503"/>
    </row>
    <row r="51" spans="5:16" s="3" customFormat="1">
      <c r="N51" s="503"/>
      <c r="O51" s="503"/>
      <c r="P51" s="503"/>
    </row>
    <row r="52" spans="5:16" s="3" customFormat="1">
      <c r="N52" s="503"/>
      <c r="O52" s="503"/>
      <c r="P52" s="503"/>
    </row>
    <row r="53" spans="5:16" s="3" customFormat="1">
      <c r="N53" s="503"/>
      <c r="O53" s="503"/>
      <c r="P53" s="503"/>
    </row>
    <row r="55" spans="5:16" s="3" customFormat="1">
      <c r="E55" s="503"/>
      <c r="F55" s="503"/>
      <c r="G55" s="503"/>
      <c r="H55" s="503"/>
      <c r="I55" s="503"/>
      <c r="J55" s="503"/>
      <c r="K55" s="503"/>
    </row>
    <row r="56" spans="5:16" s="3" customFormat="1">
      <c r="E56" s="503"/>
      <c r="F56" s="503"/>
      <c r="G56" s="503"/>
      <c r="H56" s="503"/>
      <c r="I56" s="503"/>
      <c r="J56" s="503"/>
      <c r="K56" s="503"/>
    </row>
    <row r="57" spans="5:16" s="3" customFormat="1">
      <c r="E57" s="503"/>
      <c r="F57" s="503"/>
      <c r="G57" s="503"/>
      <c r="H57" s="503"/>
      <c r="I57" s="503"/>
      <c r="J57" s="503"/>
      <c r="K57" s="503"/>
    </row>
    <row r="58" spans="5:16" s="3" customFormat="1">
      <c r="E58" s="503"/>
      <c r="F58" s="503"/>
      <c r="G58" s="503"/>
      <c r="H58" s="503"/>
      <c r="I58" s="503"/>
      <c r="J58" s="503"/>
      <c r="K58" s="503"/>
    </row>
    <row r="59" spans="5:16" s="3" customFormat="1">
      <c r="E59" s="503"/>
      <c r="F59" s="503"/>
      <c r="G59" s="503"/>
      <c r="H59" s="503"/>
      <c r="I59" s="503"/>
      <c r="J59" s="503"/>
      <c r="K59" s="503"/>
    </row>
    <row r="60" spans="5:16" s="3" customFormat="1">
      <c r="E60" s="503"/>
      <c r="F60" s="503"/>
      <c r="G60" s="503"/>
      <c r="H60" s="503"/>
      <c r="I60" s="503"/>
      <c r="J60" s="503"/>
      <c r="K60" s="503"/>
    </row>
  </sheetData>
  <mergeCells count="3">
    <mergeCell ref="C4:L4"/>
    <mergeCell ref="M4:V4"/>
    <mergeCell ref="B2:V2"/>
  </mergeCells>
  <pageMargins left="0.70866141732283472" right="0.70866141732283472" top="0.78740157480314965" bottom="0.78740157480314965" header="0.31496062992125984" footer="0.31496062992125984"/>
  <pageSetup paperSize="9" scale="71" orientation="landscape" horizontalDpi="4294967293" r:id="rId1"/>
  <headerFooter>
    <oddHeader>&amp;L&amp;12&amp;UDeutsches Mobilitätspanel: Statistik 2010&amp;R&amp;12&amp;UInstitut für Verkehrswesen  - KIT</oddHeader>
    <oddFooter>&amp;R&amp;D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14</vt:i4>
      </vt:variant>
    </vt:vector>
  </HeadingPairs>
  <TitlesOfParts>
    <vt:vector size="27" baseType="lpstr">
      <vt:lpstr>1 Stichprobe HH</vt:lpstr>
      <vt:lpstr>2 Stichprobe P</vt:lpstr>
      <vt:lpstr>3 IST-Soll-Vgl. HH</vt:lpstr>
      <vt:lpstr>4 IST-Soll-Vgl. Pers.</vt:lpstr>
      <vt:lpstr>5 Führerscheinbesitz</vt:lpstr>
      <vt:lpstr>6 Pkw-Verfügbarkeit</vt:lpstr>
      <vt:lpstr>7 Verkehrsbeteiligung</vt:lpstr>
      <vt:lpstr>8 VA</vt:lpstr>
      <vt:lpstr>9 VA-Fortsetzung</vt:lpstr>
      <vt:lpstr>10 VL und Mobilitätszeit</vt:lpstr>
      <vt:lpstr>11 Mobilitätskenngrößen</vt:lpstr>
      <vt:lpstr>12 Tankbuchstatistik</vt:lpstr>
      <vt:lpstr>Hinweise und Fußnoten</vt:lpstr>
      <vt:lpstr>'7 Verkehrsbeteiligung'!_</vt:lpstr>
      <vt:lpstr>'1 Stichprobe HH'!_ftn1</vt:lpstr>
      <vt:lpstr>'10 VL und Mobilitätszeit'!_ftnref2</vt:lpstr>
      <vt:lpstr>'5 Führerscheinbesitz'!a</vt:lpstr>
      <vt:lpstr>'10 VL und Mobilitätszeit'!Print_Area</vt:lpstr>
      <vt:lpstr>'11 Mobilitätskenngrößen'!Print_Area</vt:lpstr>
      <vt:lpstr>'5 Führerscheinbesitz'!Print_Area</vt:lpstr>
      <vt:lpstr>'6 Pkw-Verfügbarkeit'!Print_Area</vt:lpstr>
      <vt:lpstr>'7 Verkehrsbeteiligung'!Print_Area</vt:lpstr>
      <vt:lpstr>'8 VA'!Print_Area</vt:lpstr>
      <vt:lpstr>'Hinweise und Fußnoten'!Print_Area</vt:lpstr>
      <vt:lpstr>'10 VL und Mobilitätszeit'!Print_Area2</vt:lpstr>
      <vt:lpstr>'8 VA'!Print_Area2</vt:lpstr>
      <vt:lpstr>'6 Pkw-Verfügbarkeit'!Print_Titles</vt:lpstr>
    </vt:vector>
  </TitlesOfParts>
  <Company>ifv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Mobilitätspanel Auswertung</dc:title>
  <dc:creator>IfV</dc:creator>
  <cp:lastModifiedBy>Ecke, Lisa (IFV)</cp:lastModifiedBy>
  <cp:lastPrinted>2012-05-08T08:22:25Z</cp:lastPrinted>
  <dcterms:created xsi:type="dcterms:W3CDTF">2002-05-13T15:37:41Z</dcterms:created>
  <dcterms:modified xsi:type="dcterms:W3CDTF">2019-04-09T12:17:01Z</dcterms:modified>
</cp:coreProperties>
</file>