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170" windowWidth="13820" windowHeight="7980" tabRatio="693" firstSheet="12" activeTab="13"/>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Mobilitätskenngrößen" sheetId="13" r:id="rId12"/>
    <sheet name="13 Tankbuchstatistik" sheetId="20" r:id="rId13"/>
    <sheet name="Hinweise und Fußnoten" sheetId="14" r:id="rId14"/>
  </sheets>
  <externalReferences>
    <externalReference r:id="rId15"/>
  </externalReference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Verkehrsleistung'!$B$5</definedName>
    <definedName name="_ftnref2" localSheetId="10">'11 Mobilitätszeit'!$B$5</definedName>
    <definedName name="a" localSheetId="4">'5 Führerscheinbesitz'!$B$2:$M$19</definedName>
    <definedName name="_xlnm.Print_Area" localSheetId="12">'13 Tankbuchstatistik'!$A$3:$M$30</definedName>
    <definedName name="OLE_LINK1" localSheetId="2">'3 IST-Soll-Vgl. HH'!#REF!</definedName>
    <definedName name="OLE_LINK1" localSheetId="3">'4 IST-Soll-Vgl. Pers.'!#REF!</definedName>
    <definedName name="Print_Area" localSheetId="9">'10 Verkehrsleistung'!$B$2:$L$28</definedName>
    <definedName name="Print_Area" localSheetId="10">'11 Mobilitätszeit'!$B$2:$L$33</definedName>
    <definedName name="Print_Area" localSheetId="11">'12 Mobilitätskenngrößen'!$B$2:$Q$20</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VA'!$B$2:$M$29</definedName>
    <definedName name="Print_Area" localSheetId="13">'Hinweise und Fußnoten'!$A$1:$M$20</definedName>
    <definedName name="Print_Area2" localSheetId="9">'10 Verkehrsleistung'!$B$2:$L$29</definedName>
    <definedName name="Print_Area2" localSheetId="10">'11 Mobilitätszeit'!$B$2:$L$34</definedName>
    <definedName name="Print_Area2" localSheetId="7">'8 VA'!$B$2:$M$30</definedName>
    <definedName name="Print_Titles" localSheetId="5">'6 Pkw-Verfügbarkeit'!$2:$5</definedName>
  </definedNames>
  <calcPr calcId="162913"/>
</workbook>
</file>

<file path=xl/calcChain.xml><?xml version="1.0" encoding="utf-8"?>
<calcChain xmlns="http://schemas.openxmlformats.org/spreadsheetml/2006/main">
  <c r="C15" i="20" l="1"/>
  <c r="C14" i="20"/>
  <c r="C13" i="20"/>
  <c r="C12" i="20"/>
  <c r="C11" i="20"/>
  <c r="C10" i="20"/>
  <c r="C9" i="20"/>
  <c r="C8" i="20"/>
  <c r="S20" i="13" l="1"/>
  <c r="S18" i="13"/>
  <c r="S10" i="13"/>
  <c r="U28" i="15" l="1"/>
  <c r="T28" i="15"/>
  <c r="S28" i="15"/>
  <c r="R28" i="15"/>
  <c r="Q28" i="15"/>
  <c r="P28" i="15"/>
  <c r="O28" i="15"/>
  <c r="N28" i="15"/>
  <c r="M28" i="15"/>
  <c r="V19" i="15"/>
  <c r="U19" i="15"/>
  <c r="T19" i="15"/>
  <c r="S19" i="15"/>
  <c r="R19" i="15"/>
  <c r="Q19" i="15"/>
  <c r="P19" i="15"/>
  <c r="O19" i="15"/>
  <c r="N19" i="15"/>
  <c r="M19" i="15"/>
  <c r="V20" i="15"/>
  <c r="U20" i="15"/>
  <c r="T20" i="15"/>
  <c r="S20" i="15"/>
  <c r="R20" i="15"/>
  <c r="Q20" i="15"/>
  <c r="P20" i="15"/>
  <c r="O20" i="15"/>
  <c r="N20" i="15"/>
  <c r="M20" i="15"/>
  <c r="V30" i="15"/>
  <c r="U30" i="15"/>
  <c r="U29" i="15"/>
  <c r="U27" i="15"/>
  <c r="U26" i="15"/>
  <c r="T30" i="15"/>
  <c r="T29" i="15"/>
  <c r="T27" i="15"/>
  <c r="T26" i="15"/>
  <c r="S30" i="15"/>
  <c r="S29" i="15"/>
  <c r="S27" i="15"/>
  <c r="S26" i="15"/>
  <c r="R30" i="15"/>
  <c r="R29" i="15"/>
  <c r="R27" i="15"/>
  <c r="R26" i="15"/>
  <c r="Q30" i="15"/>
  <c r="Q29" i="15"/>
  <c r="Q27" i="15"/>
  <c r="Q26" i="15"/>
  <c r="P30" i="15"/>
  <c r="P29" i="15"/>
  <c r="P27" i="15"/>
  <c r="P26" i="15"/>
  <c r="O30" i="15"/>
  <c r="O29" i="15"/>
  <c r="O27" i="15"/>
  <c r="O26" i="15"/>
  <c r="N30" i="15"/>
  <c r="N29" i="15"/>
  <c r="N27" i="15"/>
  <c r="N26" i="15"/>
  <c r="M30" i="15"/>
  <c r="M29" i="15"/>
  <c r="M27" i="15"/>
  <c r="M26" i="15"/>
  <c r="U21" i="15"/>
  <c r="U18" i="15"/>
  <c r="U17" i="15"/>
  <c r="T21" i="15"/>
  <c r="T18" i="15"/>
  <c r="T17" i="15"/>
  <c r="S17" i="15"/>
  <c r="R17" i="15"/>
  <c r="Q17" i="15"/>
  <c r="P17" i="15"/>
  <c r="O17" i="15"/>
  <c r="N17" i="15"/>
  <c r="M17" i="15"/>
  <c r="U14" i="15"/>
  <c r="U13" i="15"/>
  <c r="U12" i="15"/>
  <c r="U11" i="15"/>
  <c r="U10" i="15"/>
  <c r="V28" i="15" l="1"/>
  <c r="V26" i="15"/>
  <c r="V27" i="15"/>
  <c r="V29" i="15"/>
  <c r="R20" i="13" l="1"/>
  <c r="Q20" i="13"/>
  <c r="P20" i="13"/>
  <c r="O20" i="13"/>
  <c r="R18" i="13"/>
  <c r="Q18" i="13"/>
  <c r="P18" i="13"/>
  <c r="O18" i="13"/>
  <c r="R12" i="13"/>
  <c r="Q12" i="13"/>
  <c r="R10" i="13"/>
  <c r="Q10" i="13"/>
  <c r="P10" i="13"/>
  <c r="O10" i="13"/>
  <c r="N20" i="13"/>
  <c r="M20" i="13"/>
  <c r="L20" i="13"/>
  <c r="K20" i="13"/>
  <c r="N18" i="13"/>
  <c r="M18" i="13"/>
  <c r="L18" i="13"/>
  <c r="K18" i="13"/>
  <c r="M12" i="13"/>
  <c r="L12" i="13"/>
  <c r="N10" i="13"/>
  <c r="M10" i="13"/>
  <c r="L10" i="13"/>
  <c r="K10" i="13"/>
  <c r="T10" i="13"/>
  <c r="T18" i="13"/>
  <c r="T20" i="13"/>
  <c r="V14" i="15" l="1"/>
  <c r="V13" i="15"/>
  <c r="V12" i="15"/>
  <c r="V11" i="15"/>
  <c r="V10" i="15"/>
  <c r="V21" i="15"/>
  <c r="V18" i="15"/>
  <c r="V17" i="15"/>
  <c r="U23" i="15" l="1"/>
  <c r="O21" i="15"/>
  <c r="N21" i="15"/>
  <c r="M21" i="15"/>
  <c r="S18" i="15"/>
  <c r="R18" i="15"/>
  <c r="Q18" i="15"/>
  <c r="P18" i="15"/>
  <c r="O18" i="15"/>
  <c r="N18" i="15"/>
  <c r="M18" i="15"/>
  <c r="T14" i="15"/>
  <c r="O14" i="15"/>
  <c r="N14" i="15"/>
  <c r="M14" i="15"/>
  <c r="T13" i="15"/>
  <c r="S13" i="15"/>
  <c r="R13" i="15"/>
  <c r="Q13" i="15"/>
  <c r="P13" i="15"/>
  <c r="O13" i="15"/>
  <c r="N13" i="15"/>
  <c r="M13" i="15"/>
  <c r="T12" i="15"/>
  <c r="S12" i="15"/>
  <c r="R12" i="15"/>
  <c r="Q12" i="15"/>
  <c r="P12" i="15"/>
  <c r="O12" i="15"/>
  <c r="N12" i="15"/>
  <c r="M12" i="15"/>
  <c r="T11" i="15"/>
  <c r="S11" i="15"/>
  <c r="R11" i="15"/>
  <c r="Q11" i="15"/>
  <c r="P11" i="15"/>
  <c r="O11" i="15"/>
  <c r="N11" i="15"/>
  <c r="M11" i="15"/>
  <c r="T10" i="15"/>
  <c r="S10" i="15"/>
  <c r="R10" i="15"/>
  <c r="Q10" i="15"/>
  <c r="P10" i="15"/>
  <c r="O10" i="15"/>
  <c r="O7" i="15" s="1"/>
  <c r="N10" i="15"/>
  <c r="M10" i="15"/>
  <c r="M7" i="15" s="1"/>
  <c r="U7" i="15"/>
  <c r="P23" i="15"/>
  <c r="S21" i="15"/>
  <c r="R21" i="15"/>
  <c r="Q21" i="15"/>
  <c r="P21" i="15"/>
  <c r="S14" i="15"/>
  <c r="R14" i="15"/>
  <c r="Q14" i="15"/>
  <c r="P14" i="15"/>
  <c r="Q7" i="15" l="1"/>
  <c r="N23" i="15"/>
  <c r="M23" i="15"/>
  <c r="T23" i="15"/>
  <c r="N7" i="15"/>
  <c r="T7" i="15"/>
  <c r="S7" i="15"/>
  <c r="O23" i="15"/>
  <c r="R23" i="15"/>
  <c r="P7" i="15"/>
  <c r="R7" i="15"/>
  <c r="S23" i="15"/>
  <c r="V23" i="15"/>
  <c r="Q23" i="15" l="1"/>
  <c r="V7" i="15"/>
</calcChain>
</file>

<file path=xl/sharedStrings.xml><?xml version="1.0" encoding="utf-8"?>
<sst xmlns="http://schemas.openxmlformats.org/spreadsheetml/2006/main" count="455" uniqueCount="185">
  <si>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</si>
  <si>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</si>
  <si>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</si>
  <si>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</si>
  <si>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</si>
  <si>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</si>
  <si>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</si>
  <si>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</si>
  <si>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</si>
  <si>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</si>
  <si>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</si>
  <si>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</si>
  <si>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</si>
  <si>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</si>
  <si>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</si>
  <si>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</si>
  <si>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</si>
  <si>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</si>
  <si>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</si>
  <si>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</si>
  <si>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</si>
  <si>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</si>
  <si>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</si>
  <si>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</si>
  <si>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</si>
  <si>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</si>
  <si>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</si>
  <si>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</si>
  <si>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</si>
  <si>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</si>
  <si>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</si>
  <si>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</si>
  <si>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</si>
  <si>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</si>
  <si>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</si>
  <si>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</si>
  <si>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</si>
  <si>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</si>
  <si>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</si>
  <si>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</si>
  <si>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</si>
  <si>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</si>
  <si>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</si>
  <si>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</si>
  <si>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</si>
  <si>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</si>
  <si>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</si>
  <si>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</si>
  <si>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</si>
  <si>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</si>
  <si>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</si>
  <si>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</si>
  <si>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 xml:space="preserve">Fußnoten zu den Tabellen </t>
  </si>
  <si>
    <t>Wege pro Person und Tag</t>
  </si>
  <si>
    <r>
      <t xml:space="preserve">Pkw pro Einwohner </t>
    </r>
    <r>
      <rPr>
        <vertAlign val="superscript"/>
        <sz val="10"/>
        <rFont val="Arial"/>
        <family val="2"/>
      </rPr>
      <t>10</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</si>
  <si>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</si>
  <si>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5</t>
    </r>
    <r>
      <rPr>
        <sz val="10"/>
        <rFont val="Arial"/>
        <family val="2"/>
      </rPr>
      <t xml:space="preserve"> Territorialprinzip (Wege &gt;1000 km = 1000 km; Dauern anteilig reduziert) </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</si>
  <si>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</si>
  <si>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</si>
  <si>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</si>
  <si>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</si>
  <si>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</si>
  <si>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</si>
  <si>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</si>
  <si>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</si>
  <si>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</si>
  <si>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</si>
  <si>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</si>
  <si>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</si>
  <si>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</si>
  <si>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</si>
  <si>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</si>
  <si>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</si>
  <si>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</si>
  <si>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r>
      <t>11</t>
    </r>
    <r>
      <rPr>
        <sz val="10"/>
        <rFont val="Arial"/>
        <family val="2"/>
      </rPr>
      <t xml:space="preserve"> Wurden keine Angaben zum Führerscheinbesitz gemacht, so wird angenommen, dass die Person keinen Führerschein besitzt.</t>
    </r>
  </si>
  <si>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</si>
  <si>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</si>
  <si>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</si>
  <si>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</si>
  <si>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</si>
  <si>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</si>
  <si>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</si>
  <si>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</si>
  <si>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</si>
  <si>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</si>
  <si>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</si>
  <si>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t>Nach Fahrtzweck:</t>
  </si>
  <si>
    <r>
      <t xml:space="preserve">Prozentual
</t>
    </r>
    <r>
      <rPr>
        <b/>
        <sz val="6"/>
        <rFont val="Arial"/>
        <family val="2"/>
      </rPr>
      <t>(Differenzen in den Summen durch Rundung)</t>
    </r>
  </si>
  <si>
    <t>Nach Zweck:</t>
  </si>
  <si>
    <t>Nach Zweck nur MIV (Fahrten als Fahrer, Mitfahrer und Motorrad):</t>
  </si>
  <si>
    <r>
      <t>Nach Hauptverkehrsmittel</t>
    </r>
    <r>
      <rPr>
        <vertAlign val="superscript"/>
        <sz val="10"/>
        <rFont val="Arial"/>
        <family val="2"/>
      </rPr>
      <t>12</t>
    </r>
    <r>
      <rPr>
        <sz val="10"/>
        <rFont val="Arial"/>
        <family val="2"/>
      </rPr>
      <t>:</t>
    </r>
  </si>
  <si>
    <t>Verkehrsaufkommen</t>
  </si>
  <si>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</si>
  <si>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</si>
  <si>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</si>
  <si>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</si>
  <si>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</si>
  <si>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t>Hausfrau/-mann,  arbeitslos</t>
  </si>
  <si>
    <t>Sonstige
(Schiff, Flugzeug, Taxi usw.)</t>
  </si>
  <si>
    <t>ÖV-Wege
(Bus, Straba, U-/S-Bahn, Zug)</t>
  </si>
  <si>
    <t>MIV-Wege
(Pkw als Fahrer, Mitfahrer, Krad)</t>
  </si>
  <si>
    <r>
      <t>2</t>
    </r>
    <r>
      <rPr>
        <sz val="10"/>
        <rFont val="Arial"/>
        <family val="2"/>
      </rPr>
      <t xml:space="preserve"> Bis 2005 NBL definiert als ostdeutsche Bundesländer plus Ost-Berlin, ab 2006 NBL definiert als ostdeutsche Bundesländer sowie Berlin Ost und West</t>
    </r>
  </si>
  <si>
    <r>
      <t>Mobilitätszeit</t>
    </r>
    <r>
      <rPr>
        <vertAlign val="superscript"/>
        <sz val="10"/>
        <rFont val="Arial"/>
        <family val="2"/>
      </rPr>
      <t>5</t>
    </r>
  </si>
  <si>
    <t>über 70 Jahre</t>
  </si>
  <si>
    <t>Alter 36 - 60 Jahre</t>
  </si>
  <si>
    <t>Alter über 60 Jahre</t>
  </si>
  <si>
    <t>über 60 Jahre</t>
  </si>
  <si>
    <t>Stichprobenzusammensetzung Haushalte (ungewichtete Fallzahlen)</t>
  </si>
  <si>
    <t>Stichprobenzusammensetzung Personen (ungewichtete Fallzahlen)</t>
  </si>
  <si>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r>
  </si>
  <si>
    <r>
      <t xml:space="preserve">MOP 1996 </t>
    </r>
    <r>
      <rPr>
        <vertAlign val="superscript"/>
        <sz val="10"/>
        <rFont val="Arial"/>
        <family val="2"/>
      </rPr>
      <t>8</t>
    </r>
  </si>
  <si>
    <r>
      <t xml:space="preserve">MOP 2002 </t>
    </r>
    <r>
      <rPr>
        <vertAlign val="superscript"/>
        <sz val="10"/>
        <rFont val="Arial"/>
        <family val="2"/>
      </rPr>
      <t>9</t>
    </r>
  </si>
  <si>
    <r>
      <t>MOP 2004</t>
    </r>
    <r>
      <rPr>
        <b/>
        <vertAlign val="superscript"/>
        <sz val="10"/>
        <rFont val="Arial"/>
        <family val="2"/>
      </rPr>
      <t xml:space="preserve"> </t>
    </r>
    <r>
      <rPr>
        <vertAlign val="superscript"/>
        <sz val="10"/>
        <rFont val="Arial"/>
        <family val="2"/>
      </rPr>
      <t>9</t>
    </r>
  </si>
  <si>
    <r>
      <t>MOP 2005</t>
    </r>
    <r>
      <rPr>
        <b/>
        <vertAlign val="superscript"/>
        <sz val="10"/>
        <rFont val="Arial"/>
        <family val="2"/>
      </rPr>
      <t xml:space="preserve"> </t>
    </r>
    <r>
      <rPr>
        <vertAlign val="superscript"/>
        <sz val="10"/>
        <rFont val="Arial"/>
        <family val="2"/>
      </rPr>
      <t>9</t>
    </r>
  </si>
  <si>
    <r>
      <t>MOP 2006</t>
    </r>
    <r>
      <rPr>
        <b/>
        <vertAlign val="superscript"/>
        <sz val="10"/>
        <rFont val="Arial"/>
        <family val="2"/>
      </rPr>
      <t xml:space="preserve"> </t>
    </r>
    <r>
      <rPr>
        <vertAlign val="superscript"/>
        <sz val="10"/>
        <rFont val="Arial"/>
        <family val="2"/>
      </rPr>
      <t>9</t>
    </r>
  </si>
  <si>
    <r>
      <t>MOP 2007</t>
    </r>
    <r>
      <rPr>
        <b/>
        <vertAlign val="superscript"/>
        <sz val="10"/>
        <rFont val="Arial"/>
        <family val="2"/>
      </rPr>
      <t xml:space="preserve">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</si>
  <si>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</si>
  <si>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</si>
  <si>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</si>
  <si>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</si>
  <si>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</si>
  <si>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</si>
  <si>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r>
  </si>
  <si>
    <t>Hinweise und Fußnoten zu den Tabellen der MOP-Statistik</t>
  </si>
  <si>
    <t>Tankbuchstatistik</t>
  </si>
  <si>
    <t>Daten zu den Personenkraftwagen (KBA-Statistik)*</t>
  </si>
  <si>
    <t xml:space="preserve"> Pkw/Kraftstoff **
[Anzahl]</t>
  </si>
  <si>
    <t>Zahl der zugelassenen Personenkraftwagen in Deutschland (Berechnung nach KBA)</t>
  </si>
  <si>
    <t xml:space="preserve">       davon Benzin</t>
  </si>
  <si>
    <t xml:space="preserve">       davon Diesel</t>
  </si>
  <si>
    <t xml:space="preserve">       davon Sonstiges</t>
  </si>
  <si>
    <t>Fahrzeugalter ***
[Anteil  %]</t>
  </si>
  <si>
    <t>Hubraum ***
[Anteil %]</t>
  </si>
  <si>
    <t>Fahrleistung</t>
  </si>
  <si>
    <t>Frühjahrsmonatsfahrleistung (Alle) [km/Monat und Fahrzeug]</t>
  </si>
  <si>
    <t>Frühjahrsmonatsfahrleistung (Mehrfachtanker) [km/Monat und Fahrzeug]</t>
  </si>
  <si>
    <t>Antrieb</t>
  </si>
  <si>
    <t>Frühjahrsmonatsfahrleistung (Ottomotor) [km/Monat und Fahrzeug]</t>
  </si>
  <si>
    <t>Frühjahrsmonatsfahrleistung (Diesel)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</si>
  <si>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</si>
  <si>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</si>
  <si>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</si>
  <si>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</si>
  <si>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Durchschnittsverbrauch (fahrleistungsgew. n. Pkw) Diesel [l/100 km und Fahrzeug]</t>
  </si>
  <si>
    <t>Legende:</t>
  </si>
  <si>
    <t xml:space="preserve">Änderung der Erfassungsmethode durch KBA (ab 2008: nur angemeldete Fahrzeuge ohne vorübergehende Stillegung)  </t>
  </si>
  <si>
    <t>*</t>
  </si>
  <si>
    <t>Ab dem Jahr 2008 wurde die Fahrzeugzulassungsstatistik des KBA geändert: Es sind nur noch Fahrzeuge enthalten ohne vorübergehende Stilllegungen/ Außerbetriebsetzung.</t>
  </si>
  <si>
    <t>**</t>
  </si>
  <si>
    <t>Alle Angaben (auch Jahre 2002 bis 2007) beziehen sich auf die geänderte Berechnungsmethode des KBA von 2008: Fahrzeuge ohne vorübergehende Stilllegungen/ Außerbetriebsetzung.</t>
  </si>
  <si>
    <t>***</t>
  </si>
  <si>
    <t>Die Angaben der Jahre 2002 bis 2007 beziehen sich auf die "alte" Berechnungsmethode des KBA: Fahrzeuge mit vorübergehende Stilllegungen/ Außerbetriebsetzung.
Die Angaben ab dem Jahr 2008 beziehen sich auf die geänderte Berechnungsmethode des KBA: Fahrzeuge ohne vorübergehende Stilllegungen/ Außerbetriebsetzung.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</si>
  <si>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</si>
  <si>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</si>
  <si>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</si>
  <si>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</si>
  <si>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Verkehrsleistung </t>
    </r>
    <r>
      <rPr>
        <b/>
        <vertAlign val="superscript"/>
        <sz val="14"/>
        <rFont val="Arial"/>
        <family val="2"/>
      </rPr>
      <t>5</t>
    </r>
  </si>
  <si>
    <r>
      <t xml:space="preserve">Mobilitätszeit </t>
    </r>
    <r>
      <rPr>
        <b/>
        <vertAlign val="superscript"/>
        <sz val="14"/>
        <rFont val="Arial"/>
        <family val="2"/>
      </rPr>
      <t>5</t>
    </r>
  </si>
  <si>
    <t>Mobilitätszeit pro Tag [min]</t>
  </si>
  <si>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</si>
  <si>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</si>
  <si>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</si>
  <si>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</si>
  <si>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</si>
  <si>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</si>
  <si>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</si>
  <si>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</si>
  <si>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r>
      <t>1</t>
    </r>
    <r>
      <rPr>
        <sz val="10"/>
        <rFont val="Arial"/>
        <family val="2"/>
      </rPr>
      <t xml:space="preserve"> Ist-Angabe bei Auswertung der gewichteten Stichprobe</t>
    </r>
  </si>
  <si>
    <t>kein Führerschein, aber Pkw im HH</t>
  </si>
  <si>
    <t>Verkehrsleistung pro Tag [pkm]</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</si>
  <si>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</si>
  <si>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</si>
  <si>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</si>
  <si>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</si>
  <si>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</si>
  <si>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</si>
  <si>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</si>
  <si>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</si>
  <si>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</si>
  <si>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6</t>
    </r>
    <r>
      <rPr>
        <sz val="10"/>
        <rFont val="Arial"/>
        <family val="2"/>
      </rPr>
      <t xml:space="preserve"> KONTIV: Kontinuierliche Erhebung zum Verkehrsverhalten; Quelle: Kloas, Kunert 1993. </t>
    </r>
  </si>
  <si>
    <r>
      <t>MOP 2013</t>
    </r>
    <r>
      <rPr>
        <b/>
        <vertAlign val="superscript"/>
        <sz val="10"/>
        <rFont val="Arial"/>
        <family val="2"/>
      </rPr>
      <t xml:space="preserve"> </t>
    </r>
    <r>
      <rPr>
        <vertAlign val="superscript"/>
        <sz val="10"/>
        <rFont val="Arial"/>
        <family val="2"/>
      </rPr>
      <t>9</t>
    </r>
  </si>
  <si>
    <r>
      <t>3</t>
    </r>
    <r>
      <rPr>
        <sz val="10"/>
        <rFont val="Arial"/>
        <family val="2"/>
      </rPr>
      <t xml:space="preserve"> 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</si>
  <si>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r>
      <t>Erhebung:</t>
    </r>
    <r>
      <rPr>
        <i/>
        <sz val="10"/>
        <rFont val="Calibri"/>
        <family val="2"/>
        <scheme val="minor"/>
      </rPr>
      <t xml:space="preserve"> Stichprobengröße [Anzahl Pkw]</t>
    </r>
  </si>
  <si>
    <t>Jahr des MOP (Tankbucherhebung erfolgt im Frühjahr nach der Erhebung zur Alltagsmobilität im Herbst)</t>
  </si>
  <si>
    <t>DOI: 10.5445/IR/1000087281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</si>
</sst>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2">
    <font>
      <sz val="10"/>
      <name val="Arial"/>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6"/>
      <name val="Arial"/>
      <family val="2"/>
    </font>
    <font>
      <b/>
      <sz val="10"/>
      <color theme="1"/>
      <name val="Arial"/>
      <family val="2"/>
    </font>
    <font>
      <sz val="10"/>
      <name val="MS Sans Serif"/>
      <family val="2"/>
    </font>
    <font>
      <sz val="10"/>
      <name val="MS Sans Serif"/>
      <family val="2"/>
    </font>
    <font>
      <b/>
      <vertAlign val="superscript"/>
      <sz val="9"/>
      <name val="Arial"/>
      <family val="2"/>
    </font>
    <font>
      <b/>
      <sz val="10"/>
      <name val="Calibri"/>
      <family val="2"/>
      <scheme val="minor"/>
    </font>
    <font>
      <sz val="10"/>
      <name val="Calibri"/>
      <family val="2"/>
      <scheme val="minor"/>
    </font>
    <font>
      <i/>
      <sz val="10"/>
      <name val="Calibri"/>
      <family val="2"/>
      <scheme val="minor"/>
    </font>
    <font>
      <b/>
      <i/>
      <sz val="10"/>
      <name val="Calibri"/>
      <family val="2"/>
      <scheme val="minor"/>
    </font>
    <font>
      <sz val="10"/>
      <color theme="3"/>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style="medium">
        <color indexed="64"/>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mediumDashed">
        <color indexed="64"/>
      </top>
      <bottom style="thin">
        <color indexed="64"/>
      </bottom>
      <diagonal/>
    </border>
    <border>
      <left style="thin">
        <color indexed="64"/>
      </left>
      <right style="thick">
        <color indexed="64"/>
      </right>
      <top style="thin">
        <color indexed="64"/>
      </top>
      <bottom style="mediumDashed">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auto="1"/>
      </right>
      <top/>
      <bottom/>
      <diagonal/>
    </border>
  </borders>
  <cellStyleXfs count="20">
    <xf numFmtId="0" fontId="0" fillId="0" borderId="0"/>
    <xf numFmtId="0" fontId="2"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5" fillId="0" borderId="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0" fontId="1" fillId="0" borderId="0"/>
  </cellStyleXfs>
  <cellXfs count="703">
    <xf numFmtId="0" fontId="0" fillId="0" borderId="0" xfId="0"/>
    <xf numFmtId="0" fontId="3" fillId="0" borderId="0" xfId="0" applyFont="1" applyBorder="1" applyAlignment="1">
      <alignment horizontal="center" vertical="top" wrapText="1"/>
    </xf>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0" fontId="5" fillId="0" borderId="0" xfId="0" applyNumberFormat="1" applyFont="1" applyBorder="1"/>
    <xf numFmtId="0" fontId="9" fillId="0" borderId="0" xfId="1" applyFont="1" applyBorder="1" applyAlignment="1" applyProtection="1">
      <alignment horizontal="left"/>
    </xf>
    <xf numFmtId="0" fontId="5" fillId="0" borderId="0" xfId="0" applyFont="1" applyBorder="1" applyAlignment="1">
      <alignment vertical="top" wrapText="1"/>
    </xf>
    <xf numFmtId="0" fontId="9" fillId="0" borderId="0" xfId="1" applyFont="1" applyBorder="1" applyAlignment="1" applyProtection="1">
      <alignment horizontal="justify"/>
    </xf>
    <xf numFmtId="0" fontId="5" fillId="0" borderId="0" xfId="0" applyFont="1" applyBorder="1" applyAlignment="1">
      <alignment wrapText="1"/>
    </xf>
    <xf numFmtId="0" fontId="9" fillId="0" borderId="0" xfId="1" applyNumberFormat="1" applyFont="1" applyBorder="1" applyAlignment="1" applyProtection="1"/>
    <xf numFmtId="0" fontId="9" fillId="0" borderId="0" xfId="1" applyNumberFormat="1" applyFont="1" applyBorder="1" applyAlignment="1" applyProtection="1">
      <alignment horizontal="justify"/>
    </xf>
    <xf numFmtId="0" fontId="10" fillId="0" borderId="0" xfId="0" applyFont="1" applyAlignment="1">
      <alignment horizontal="left"/>
    </xf>
    <xf numFmtId="0" fontId="11" fillId="0" borderId="0" xfId="0" applyFont="1" applyBorder="1"/>
    <xf numFmtId="0" fontId="11" fillId="0" borderId="0" xfId="0" applyFont="1" applyBorder="1" applyAlignment="1">
      <alignment vertical="top" wrapText="1"/>
    </xf>
    <xf numFmtId="0" fontId="5" fillId="0" borderId="0" xfId="0" applyFont="1" applyFill="1" applyBorder="1" applyAlignment="1">
      <alignment vertical="top" wrapText="1"/>
    </xf>
    <xf numFmtId="164" fontId="5" fillId="0" borderId="0" xfId="0" applyNumberFormat="1" applyFont="1" applyBorder="1"/>
    <xf numFmtId="0" fontId="12" fillId="0" borderId="0" xfId="0" applyFont="1" applyBorder="1"/>
    <xf numFmtId="0" fontId="3" fillId="0" borderId="0" xfId="0" applyFont="1" applyBorder="1" applyAlignment="1">
      <alignment horizontal="right" vertical="top"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wrapText="1"/>
    </xf>
    <xf numFmtId="0" fontId="5" fillId="0" borderId="11" xfId="0" applyFont="1" applyBorder="1" applyAlignment="1">
      <alignment vertical="center" wrapText="1"/>
    </xf>
    <xf numFmtId="0" fontId="3" fillId="0" borderId="7" xfId="0" applyFont="1" applyFill="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0" fontId="13" fillId="0" borderId="0" xfId="0" applyFont="1" applyBorder="1" applyAlignment="1">
      <alignment horizontal="left" vertical="center" wrapText="1"/>
    </xf>
    <xf numFmtId="164" fontId="5" fillId="0" borderId="6"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5" fillId="0" borderId="13"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5" fillId="0" borderId="6" xfId="0" applyNumberFormat="1" applyFont="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13" xfId="0" applyNumberFormat="1" applyFont="1" applyBorder="1" applyAlignment="1">
      <alignment horizontal="center" vertical="center" wrapText="1"/>
    </xf>
    <xf numFmtId="2" fontId="5" fillId="0" borderId="13" xfId="0"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2" fontId="5" fillId="0" borderId="12" xfId="0" applyNumberFormat="1" applyFont="1" applyBorder="1" applyAlignment="1">
      <alignment horizontal="center" vertical="center" wrapText="1"/>
    </xf>
    <xf numFmtId="2" fontId="5" fillId="0" borderId="12" xfId="0" applyNumberFormat="1" applyFont="1" applyFill="1" applyBorder="1" applyAlignment="1">
      <alignment horizontal="center" vertical="center" wrapText="1"/>
    </xf>
    <xf numFmtId="164" fontId="5" fillId="0" borderId="1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5"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5"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11" fillId="0" borderId="0" xfId="0" applyFont="1" applyBorder="1" applyAlignment="1"/>
    <xf numFmtId="0" fontId="3" fillId="0" borderId="0"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7" xfId="0" applyFont="1" applyBorder="1" applyAlignment="1">
      <alignment horizontal="center" vertical="center" wrapText="1"/>
    </xf>
    <xf numFmtId="164" fontId="5" fillId="0" borderId="7" xfId="0" applyNumberFormat="1" applyFont="1" applyFill="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vertical="center" wrapText="1"/>
    </xf>
    <xf numFmtId="0" fontId="5" fillId="0" borderId="21" xfId="0"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7" xfId="0" applyNumberFormat="1" applyFont="1" applyFill="1" applyBorder="1" applyAlignment="1">
      <alignment horizontal="center" vertical="center" wrapText="1"/>
    </xf>
    <xf numFmtId="0" fontId="11" fillId="0" borderId="0" xfId="0" applyFont="1" applyBorder="1" applyAlignment="1">
      <alignment vertical="center"/>
    </xf>
    <xf numFmtId="0" fontId="11" fillId="0" borderId="3" xfId="0" applyFont="1" applyBorder="1" applyAlignment="1">
      <alignment vertical="center" wrapText="1"/>
    </xf>
    <xf numFmtId="0" fontId="5" fillId="0" borderId="3" xfId="0" applyFont="1" applyFill="1" applyBorder="1" applyAlignment="1">
      <alignment vertical="center" wrapText="1"/>
    </xf>
    <xf numFmtId="20" fontId="5" fillId="0" borderId="7" xfId="0" applyNumberFormat="1" applyFont="1" applyBorder="1" applyAlignment="1">
      <alignment horizontal="center" vertical="center" wrapText="1"/>
    </xf>
    <xf numFmtId="20" fontId="5" fillId="0" borderId="7"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2" borderId="5" xfId="0" applyFont="1" applyFill="1" applyBorder="1" applyAlignment="1">
      <alignment horizontal="justify" vertical="center" wrapText="1"/>
    </xf>
    <xf numFmtId="0" fontId="5" fillId="2" borderId="22" xfId="0" applyFont="1" applyFill="1" applyBorder="1" applyAlignment="1">
      <alignment horizontal="left" vertical="center" wrapText="1"/>
    </xf>
    <xf numFmtId="0" fontId="5" fillId="2" borderId="22" xfId="0" applyFont="1" applyFill="1" applyBorder="1" applyAlignment="1">
      <alignment horizontal="justify" vertical="center" wrapText="1"/>
    </xf>
    <xf numFmtId="0" fontId="5" fillId="2" borderId="5"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22" xfId="0" applyFont="1" applyFill="1" applyBorder="1" applyAlignment="1">
      <alignment vertical="center" wrapText="1"/>
    </xf>
    <xf numFmtId="164" fontId="5" fillId="0" borderId="12" xfId="0" applyNumberFormat="1" applyFont="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12" xfId="0" applyNumberFormat="1" applyFont="1" applyFill="1" applyBorder="1" applyAlignment="1">
      <alignment vertical="center"/>
    </xf>
    <xf numFmtId="0" fontId="5" fillId="0" borderId="1" xfId="0" applyFont="1" applyBorder="1" applyAlignment="1">
      <alignment vertical="center" wrapText="1"/>
    </xf>
    <xf numFmtId="0" fontId="5" fillId="0" borderId="9" xfId="0" applyFont="1" applyBorder="1" applyAlignment="1">
      <alignment vertical="center"/>
    </xf>
    <xf numFmtId="0" fontId="5" fillId="2" borderId="5" xfId="0" applyFont="1" applyFill="1" applyBorder="1" applyAlignment="1">
      <alignment vertical="center" wrapText="1"/>
    </xf>
    <xf numFmtId="164" fontId="5" fillId="0" borderId="12" xfId="0" applyNumberFormat="1"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vertical="center"/>
    </xf>
    <xf numFmtId="0" fontId="13" fillId="0" borderId="0" xfId="1" applyFont="1" applyBorder="1" applyAlignment="1" applyProtection="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Fill="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Border="1" applyAlignment="1">
      <alignment horizontal="center" vertical="center"/>
    </xf>
    <xf numFmtId="164" fontId="6" fillId="0" borderId="12" xfId="0" applyNumberFormat="1" applyFont="1" applyBorder="1" applyAlignment="1">
      <alignment vertical="center"/>
    </xf>
    <xf numFmtId="164" fontId="6" fillId="0" borderId="12" xfId="0" applyNumberFormat="1" applyFont="1" applyFill="1" applyBorder="1" applyAlignment="1">
      <alignment vertical="center"/>
    </xf>
    <xf numFmtId="164" fontId="6" fillId="0" borderId="13" xfId="0" applyNumberFormat="1" applyFont="1" applyBorder="1" applyAlignment="1">
      <alignment horizontal="center" vertical="center"/>
    </xf>
    <xf numFmtId="164" fontId="6" fillId="0" borderId="13"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17" fillId="0" borderId="13" xfId="0" quotePrefix="1" applyNumberFormat="1" applyFont="1" applyFill="1" applyBorder="1" applyAlignment="1">
      <alignment horizontal="center" vertical="center"/>
    </xf>
    <xf numFmtId="164" fontId="6" fillId="0" borderId="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4"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2" xfId="0" applyNumberFormat="1" applyFont="1" applyBorder="1" applyAlignment="1">
      <alignment horizontal="center" vertical="center"/>
    </xf>
    <xf numFmtId="164" fontId="6" fillId="0" borderId="12" xfId="0" applyNumberFormat="1" applyFont="1" applyFill="1" applyBorder="1" applyAlignment="1">
      <alignment horizontal="center" vertical="center"/>
    </xf>
    <xf numFmtId="164" fontId="17" fillId="0" borderId="13" xfId="0" quotePrefix="1" applyNumberFormat="1" applyFont="1" applyBorder="1" applyAlignment="1">
      <alignment horizontal="center" vertical="center"/>
    </xf>
    <xf numFmtId="164" fontId="18" fillId="0" borderId="0" xfId="0" applyNumberFormat="1" applyFont="1" applyBorder="1" applyAlignment="1">
      <alignment horizontal="center" vertical="center"/>
    </xf>
    <xf numFmtId="0" fontId="8" fillId="2" borderId="22"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18" xfId="0" applyFont="1" applyBorder="1" applyAlignment="1">
      <alignment horizontal="justify" vertical="center" wrapText="1"/>
    </xf>
    <xf numFmtId="0" fontId="16" fillId="0" borderId="0"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164" fontId="6" fillId="0" borderId="19"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3" xfId="0" quotePrefix="1" applyNumberFormat="1" applyFont="1" applyBorder="1" applyAlignment="1">
      <alignment horizontal="center" vertical="center"/>
    </xf>
    <xf numFmtId="164" fontId="6" fillId="0" borderId="4" xfId="0" quotePrefix="1" applyNumberFormat="1" applyFont="1" applyBorder="1" applyAlignment="1">
      <alignment horizontal="center" vertical="center"/>
    </xf>
    <xf numFmtId="0" fontId="6" fillId="0" borderId="0" xfId="0" applyFont="1" applyBorder="1"/>
    <xf numFmtId="0" fontId="6" fillId="2" borderId="22"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5" fillId="0" borderId="21" xfId="0" applyFont="1" applyBorder="1" applyAlignment="1">
      <alignment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12" xfId="0" applyFont="1" applyFill="1" applyBorder="1" applyAlignment="1">
      <alignment vertical="center"/>
    </xf>
    <xf numFmtId="0" fontId="5"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6" fillId="0" borderId="4" xfId="0" applyFont="1" applyBorder="1" applyAlignment="1">
      <alignment horizontal="center" vertical="center"/>
    </xf>
    <xf numFmtId="164" fontId="6" fillId="0" borderId="0" xfId="0" applyNumberFormat="1" applyFont="1" applyBorder="1" applyAlignment="1">
      <alignment vertical="center"/>
    </xf>
    <xf numFmtId="164" fontId="6" fillId="0" borderId="21" xfId="0" applyNumberFormat="1" applyFont="1" applyBorder="1" applyAlignment="1">
      <alignment vertical="center"/>
    </xf>
    <xf numFmtId="0" fontId="6" fillId="0" borderId="21" xfId="0" applyFont="1" applyBorder="1" applyAlignment="1">
      <alignment horizontal="center" vertical="center"/>
    </xf>
    <xf numFmtId="164" fontId="6"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5"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5" fillId="0" borderId="21" xfId="0" applyNumberFormat="1" applyFont="1" applyBorder="1" applyAlignment="1">
      <alignment horizontal="center" vertical="center" wrapText="1"/>
    </xf>
    <xf numFmtId="164" fontId="5" fillId="0" borderId="21" xfId="0" applyNumberFormat="1" applyFont="1" applyFill="1" applyBorder="1" applyAlignment="1">
      <alignment horizontal="center" vertical="center"/>
    </xf>
    <xf numFmtId="0" fontId="8" fillId="0" borderId="2" xfId="0" applyFont="1" applyBorder="1" applyAlignment="1">
      <alignment horizontal="left" vertical="center" wrapText="1"/>
    </xf>
    <xf numFmtId="164" fontId="6" fillId="0" borderId="32" xfId="0" quotePrefix="1" applyNumberFormat="1" applyFont="1" applyBorder="1" applyAlignment="1">
      <alignment vertical="center"/>
    </xf>
    <xf numFmtId="164" fontId="6" fillId="0" borderId="13" xfId="0" quotePrefix="1" applyNumberFormat="1" applyFont="1" applyBorder="1" applyAlignment="1">
      <alignment vertical="center"/>
    </xf>
    <xf numFmtId="164" fontId="6" fillId="0" borderId="4" xfId="0" quotePrefix="1" applyNumberFormat="1" applyFont="1" applyBorder="1" applyAlignment="1">
      <alignment vertical="center"/>
    </xf>
    <xf numFmtId="164" fontId="6" fillId="0" borderId="32" xfId="0" quotePrefix="1" applyNumberFormat="1" applyFont="1" applyBorder="1" applyAlignment="1">
      <alignment horizontal="center" vertical="center"/>
    </xf>
    <xf numFmtId="0" fontId="6" fillId="0" borderId="32" xfId="0" quotePrefix="1" applyNumberFormat="1" applyFont="1" applyBorder="1" applyAlignment="1">
      <alignment horizontal="center" vertical="center"/>
    </xf>
    <xf numFmtId="0" fontId="6" fillId="0" borderId="13" xfId="0" quotePrefix="1" applyNumberFormat="1" applyFont="1" applyBorder="1" applyAlignment="1">
      <alignment horizontal="center" vertical="center"/>
    </xf>
    <xf numFmtId="0" fontId="6" fillId="0" borderId="4" xfId="0" quotePrefix="1" applyNumberFormat="1" applyFont="1" applyBorder="1" applyAlignment="1">
      <alignment horizontal="center" vertical="center"/>
    </xf>
    <xf numFmtId="0" fontId="3" fillId="0" borderId="38" xfId="0" applyFont="1" applyBorder="1" applyAlignment="1">
      <alignment vertical="center" wrapText="1"/>
    </xf>
    <xf numFmtId="2" fontId="5" fillId="0" borderId="0" xfId="0" applyNumberFormat="1" applyFont="1" applyBorder="1" applyAlignment="1">
      <alignment horizontal="center" vertical="center"/>
    </xf>
    <xf numFmtId="2" fontId="5" fillId="0" borderId="3" xfId="0" applyNumberFormat="1" applyFont="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6" xfId="0" applyNumberFormat="1" applyFont="1" applyBorder="1" applyAlignment="1">
      <alignment horizontal="center" vertical="center"/>
    </xf>
    <xf numFmtId="0" fontId="11" fillId="0" borderId="0" xfId="0" applyFont="1" applyBorder="1" applyAlignment="1">
      <alignment horizontal="center" vertical="center"/>
    </xf>
    <xf numFmtId="0" fontId="5" fillId="0" borderId="11" xfId="0" applyFont="1" applyBorder="1" applyAlignment="1">
      <alignment horizontal="left" vertical="center" wrapText="1"/>
    </xf>
    <xf numFmtId="164" fontId="6" fillId="0" borderId="37" xfId="0" applyNumberFormat="1" applyFont="1" applyBorder="1" applyAlignment="1">
      <alignment horizontal="center" vertical="center"/>
    </xf>
    <xf numFmtId="164" fontId="6" fillId="0" borderId="21"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5" fillId="0" borderId="0" xfId="0" applyFont="1" applyFill="1" applyBorder="1"/>
    <xf numFmtId="164" fontId="6" fillId="0" borderId="37" xfId="0" applyNumberFormat="1" applyFont="1" applyBorder="1" applyAlignment="1">
      <alignment vertical="center"/>
    </xf>
    <xf numFmtId="164" fontId="6"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Border="1" applyAlignment="1">
      <alignment vertical="top" wrapText="1"/>
    </xf>
    <xf numFmtId="0" fontId="3" fillId="0" borderId="0" xfId="0" applyFont="1" applyBorder="1" applyAlignment="1">
      <alignment horizontal="center" vertical="center" wrapText="1"/>
    </xf>
    <xf numFmtId="164" fontId="5" fillId="0" borderId="12" xfId="0" applyNumberFormat="1" applyFont="1" applyBorder="1" applyAlignment="1">
      <alignment horizontal="center" vertical="center" wrapText="1"/>
    </xf>
    <xf numFmtId="0" fontId="5" fillId="0" borderId="5" xfId="0" applyFont="1" applyBorder="1" applyAlignment="1">
      <alignment vertical="center"/>
    </xf>
    <xf numFmtId="0" fontId="5" fillId="0" borderId="2" xfId="0" applyNumberFormat="1" applyFont="1" applyBorder="1" applyAlignment="1">
      <alignment vertical="center" wrapText="1"/>
    </xf>
    <xf numFmtId="0" fontId="5" fillId="2" borderId="45" xfId="0" applyNumberFormat="1" applyFont="1" applyFill="1" applyBorder="1" applyAlignment="1">
      <alignment vertical="center" wrapText="1"/>
    </xf>
    <xf numFmtId="0" fontId="5"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5" fillId="0" borderId="7" xfId="0" quotePrefix="1" applyNumberFormat="1" applyFont="1" applyBorder="1" applyAlignment="1">
      <alignment horizontal="center" vertical="center"/>
    </xf>
    <xf numFmtId="2" fontId="5" fillId="0" borderId="7" xfId="0" applyNumberFormat="1" applyFont="1" applyBorder="1" applyAlignment="1">
      <alignment horizontal="center" vertical="center"/>
    </xf>
    <xf numFmtId="0" fontId="5" fillId="0" borderId="21" xfId="0" applyNumberFormat="1" applyFont="1" applyBorder="1" applyAlignment="1">
      <alignment vertical="center" wrapText="1"/>
    </xf>
    <xf numFmtId="0" fontId="5" fillId="0" borderId="3" xfId="0" applyNumberFormat="1" applyFont="1" applyBorder="1" applyAlignment="1">
      <alignment vertical="center" wrapText="1"/>
    </xf>
    <xf numFmtId="164" fontId="5"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5" fillId="0" borderId="1" xfId="0" applyFont="1" applyBorder="1" applyAlignment="1">
      <alignment wrapText="1"/>
    </xf>
    <xf numFmtId="0" fontId="5" fillId="2" borderId="5" xfId="0" applyNumberFormat="1" applyFont="1" applyFill="1" applyBorder="1" applyAlignment="1">
      <alignment vertical="center" wrapText="1"/>
    </xf>
    <xf numFmtId="49" fontId="5" fillId="0" borderId="1" xfId="0" applyNumberFormat="1" applyFont="1" applyBorder="1" applyAlignment="1">
      <alignment vertical="center" wrapText="1"/>
    </xf>
    <xf numFmtId="164" fontId="5" fillId="0" borderId="32" xfId="0" applyNumberFormat="1" applyFont="1" applyBorder="1" applyAlignment="1">
      <alignment horizontal="center" vertical="center" wrapText="1"/>
    </xf>
    <xf numFmtId="0" fontId="9" fillId="0" borderId="46" xfId="1" applyNumberFormat="1" applyFont="1" applyBorder="1" applyAlignment="1" applyProtection="1">
      <alignment vertical="center" wrapText="1"/>
    </xf>
    <xf numFmtId="1" fontId="5"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3" fillId="0" borderId="25" xfId="0" applyFont="1" applyBorder="1" applyAlignment="1">
      <alignment horizontal="center" vertical="center"/>
    </xf>
    <xf numFmtId="0" fontId="5" fillId="0" borderId="21" xfId="0" applyFont="1" applyFill="1" applyBorder="1" applyAlignment="1">
      <alignment horizontal="center"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horizontal="center" vertical="center"/>
    </xf>
    <xf numFmtId="0" fontId="5" fillId="0" borderId="3" xfId="0" applyFont="1" applyBorder="1" applyAlignment="1">
      <alignment horizontal="justify" vertical="center" wrapText="1"/>
    </xf>
    <xf numFmtId="0" fontId="5"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164" fontId="6" fillId="0" borderId="16" xfId="0" quotePrefix="1" applyNumberFormat="1" applyFont="1" applyBorder="1" applyAlignment="1">
      <alignment vertical="center"/>
    </xf>
    <xf numFmtId="164" fontId="6" fillId="0" borderId="47" xfId="0" quotePrefix="1" applyNumberFormat="1" applyFont="1" applyBorder="1" applyAlignment="1">
      <alignment vertical="center"/>
    </xf>
    <xf numFmtId="0" fontId="8" fillId="0" borderId="0" xfId="0" applyFont="1" applyBorder="1" applyAlignment="1">
      <alignment horizontal="justify" vertical="center" wrapText="1"/>
    </xf>
    <xf numFmtId="0" fontId="6" fillId="0" borderId="0" xfId="0" applyFont="1" applyFill="1" applyBorder="1" applyAlignment="1">
      <alignment horizontal="center" vertical="center"/>
    </xf>
    <xf numFmtId="164" fontId="6" fillId="0" borderId="19" xfId="0" quotePrefix="1" applyNumberFormat="1" applyFont="1" applyBorder="1" applyAlignment="1">
      <alignment vertical="center"/>
    </xf>
    <xf numFmtId="0" fontId="5" fillId="0" borderId="0" xfId="1" applyFont="1" applyBorder="1" applyAlignment="1" applyProtection="1">
      <alignment horizontal="center" vertical="center" wrapText="1"/>
    </xf>
    <xf numFmtId="0" fontId="16" fillId="0" borderId="28" xfId="0" applyFont="1" applyFill="1" applyBorder="1" applyAlignment="1">
      <alignment horizontal="center" vertical="center" wrapText="1"/>
    </xf>
    <xf numFmtId="164" fontId="6" fillId="0" borderId="16" xfId="0" quotePrefix="1" applyNumberFormat="1" applyFont="1" applyBorder="1" applyAlignment="1">
      <alignment horizontal="center" vertical="center"/>
    </xf>
    <xf numFmtId="164" fontId="6" fillId="0" borderId="19" xfId="0" quotePrefix="1" applyNumberFormat="1" applyFont="1" applyBorder="1" applyAlignment="1">
      <alignment horizontal="center" vertical="center"/>
    </xf>
    <xf numFmtId="164" fontId="6" fillId="0" borderId="47" xfId="0" quotePrefix="1" applyNumberFormat="1" applyFont="1" applyBorder="1" applyAlignment="1">
      <alignment horizontal="center" vertical="center"/>
    </xf>
    <xf numFmtId="0" fontId="6" fillId="0" borderId="0" xfId="0" applyFont="1" applyBorder="1" applyAlignment="1">
      <alignment horizontal="left" vertical="center" wrapText="1"/>
    </xf>
    <xf numFmtId="164" fontId="6" fillId="0" borderId="0" xfId="0" applyNumberFormat="1" applyFont="1" applyFill="1" applyBorder="1" applyAlignment="1">
      <alignment vertical="center"/>
    </xf>
    <xf numFmtId="0" fontId="16"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5"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6" fillId="0" borderId="31" xfId="0" applyFont="1" applyBorder="1" applyAlignment="1">
      <alignment horizontal="center" vertical="center"/>
    </xf>
    <xf numFmtId="164" fontId="5" fillId="0" borderId="47" xfId="0" applyNumberFormat="1" applyFont="1" applyBorder="1" applyAlignment="1">
      <alignment horizontal="center" vertical="center"/>
    </xf>
    <xf numFmtId="164" fontId="5" fillId="0"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164" fontId="5" fillId="0" borderId="19" xfId="0" applyNumberFormat="1" applyFont="1" applyFill="1" applyBorder="1" applyAlignment="1">
      <alignment horizontal="center" vertical="center"/>
    </xf>
    <xf numFmtId="164" fontId="5" fillId="0" borderId="19" xfId="0" applyNumberFormat="1" applyFont="1" applyBorder="1" applyAlignment="1">
      <alignment horizontal="center" vertical="center"/>
    </xf>
    <xf numFmtId="0" fontId="3" fillId="0" borderId="7" xfId="0" applyFont="1" applyBorder="1" applyAlignment="1">
      <alignment horizontal="center" vertical="center"/>
    </xf>
    <xf numFmtId="0" fontId="3" fillId="0" borderId="25" xfId="0" applyFont="1" applyFill="1" applyBorder="1" applyAlignment="1">
      <alignment horizontal="center" vertical="center"/>
    </xf>
    <xf numFmtId="164" fontId="5" fillId="0" borderId="39"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20" xfId="0" applyNumberFormat="1" applyFont="1" applyFill="1" applyBorder="1" applyAlignment="1">
      <alignment horizontal="center" vertical="center"/>
    </xf>
    <xf numFmtId="164" fontId="5" fillId="0" borderId="30" xfId="0" applyNumberFormat="1" applyFont="1" applyFill="1" applyBorder="1" applyAlignment="1">
      <alignment horizontal="center" vertical="center"/>
    </xf>
    <xf numFmtId="0" fontId="5" fillId="0" borderId="0" xfId="0" applyFont="1" applyBorder="1" applyAlignment="1">
      <alignment horizontal="right" vertical="center" wrapText="1"/>
    </xf>
    <xf numFmtId="0" fontId="5" fillId="0" borderId="0" xfId="0" applyFont="1" applyFill="1" applyBorder="1" applyAlignment="1">
      <alignment horizontal="right" vertical="center" wrapText="1"/>
    </xf>
    <xf numFmtId="164" fontId="5" fillId="0" borderId="47" xfId="0" applyNumberFormat="1" applyFont="1" applyFill="1" applyBorder="1" applyAlignment="1">
      <alignment horizontal="center" vertical="center"/>
    </xf>
    <xf numFmtId="164" fontId="5" fillId="0" borderId="39"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39" xfId="0" applyNumberFormat="1" applyFont="1" applyFill="1" applyBorder="1" applyAlignment="1">
      <alignment horizontal="center" vertical="center"/>
    </xf>
    <xf numFmtId="2" fontId="5" fillId="0" borderId="15" xfId="0" applyNumberFormat="1" applyFont="1" applyBorder="1" applyAlignment="1">
      <alignment horizontal="center" vertical="center"/>
    </xf>
    <xf numFmtId="2" fontId="5" fillId="0" borderId="14" xfId="0" applyNumberFormat="1" applyFont="1" applyBorder="1" applyAlignment="1">
      <alignment horizontal="center" vertical="center"/>
    </xf>
    <xf numFmtId="164" fontId="5" fillId="0" borderId="7" xfId="0" applyNumberFormat="1" applyFont="1" applyBorder="1" applyAlignment="1">
      <alignment horizontal="center" vertical="center"/>
    </xf>
    <xf numFmtId="1" fontId="5" fillId="0" borderId="25" xfId="0" applyNumberFormat="1" applyFont="1" applyBorder="1" applyAlignment="1">
      <alignment horizontal="center" vertical="center"/>
    </xf>
    <xf numFmtId="0" fontId="3" fillId="0" borderId="25" xfId="0" applyFont="1" applyFill="1" applyBorder="1" applyAlignment="1">
      <alignment horizontal="center" vertical="center" wrapText="1"/>
    </xf>
    <xf numFmtId="0" fontId="5" fillId="0" borderId="50"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5" fillId="0" borderId="3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21" xfId="0" applyNumberFormat="1" applyFont="1" applyBorder="1" applyAlignment="1">
      <alignment horizontal="center" vertical="center"/>
    </xf>
    <xf numFmtId="1" fontId="5" fillId="0" borderId="31"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1" xfId="0" applyFont="1" applyBorder="1" applyAlignment="1">
      <alignment vertical="center" wrapText="1"/>
    </xf>
    <xf numFmtId="0" fontId="5" fillId="0" borderId="3" xfId="0" applyFont="1" applyBorder="1" applyAlignment="1">
      <alignment vertical="center"/>
    </xf>
    <xf numFmtId="165" fontId="5" fillId="0" borderId="7" xfId="0" quotePrefix="1" applyNumberFormat="1" applyFont="1" applyBorder="1" applyAlignment="1">
      <alignment horizontal="center" vertical="center"/>
    </xf>
    <xf numFmtId="0" fontId="9" fillId="0" borderId="51" xfId="1" applyNumberFormat="1" applyFont="1" applyBorder="1" applyAlignment="1" applyProtection="1">
      <alignment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left" vertical="top" wrapText="1"/>
    </xf>
    <xf numFmtId="0" fontId="7"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5" fillId="2" borderId="24" xfId="0" applyNumberFormat="1" applyFont="1" applyFill="1" applyBorder="1" applyAlignment="1">
      <alignment vertical="center" wrapText="1"/>
    </xf>
    <xf numFmtId="164" fontId="5" fillId="0" borderId="29" xfId="0" applyNumberFormat="1" applyFont="1" applyBorder="1" applyAlignment="1">
      <alignment horizontal="center" vertical="center"/>
    </xf>
    <xf numFmtId="2" fontId="5" fillId="0" borderId="39" xfId="0" quotePrefix="1" applyNumberFormat="1" applyFont="1" applyBorder="1" applyAlignment="1">
      <alignment horizontal="center" vertical="center"/>
    </xf>
    <xf numFmtId="2" fontId="5" fillId="0" borderId="13" xfId="0" quotePrefix="1" applyNumberFormat="1" applyFont="1" applyBorder="1" applyAlignment="1">
      <alignment horizontal="center" vertical="center"/>
    </xf>
    <xf numFmtId="0" fontId="5" fillId="0" borderId="0" xfId="0" applyNumberFormat="1" applyFont="1" applyBorder="1" applyAlignment="1">
      <alignment vertical="center" wrapText="1"/>
    </xf>
    <xf numFmtId="1" fontId="5" fillId="0" borderId="25" xfId="0" applyNumberFormat="1" applyFont="1" applyBorder="1" applyAlignment="1">
      <alignment horizontal="center" vertical="center" wrapText="1"/>
    </xf>
    <xf numFmtId="0" fontId="5" fillId="0" borderId="0" xfId="0" applyFont="1" applyAlignment="1">
      <alignment horizontal="lef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164" fontId="6" fillId="0" borderId="0"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6" fillId="0" borderId="23" xfId="0" applyFont="1" applyBorder="1" applyAlignment="1">
      <alignment horizontal="left" vertical="top" wrapText="1"/>
    </xf>
    <xf numFmtId="164" fontId="6" fillId="0" borderId="16"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0" fontId="6" fillId="0" borderId="13" xfId="0" applyFont="1" applyBorder="1" applyAlignment="1">
      <alignment horizontal="center" vertical="center"/>
    </xf>
    <xf numFmtId="164" fontId="6" fillId="0" borderId="0" xfId="0" quotePrefix="1" applyNumberFormat="1" applyFont="1" applyBorder="1" applyAlignment="1">
      <alignment horizontal="center" vertical="center"/>
    </xf>
    <xf numFmtId="0" fontId="5" fillId="0" borderId="0" xfId="0" applyFont="1" applyBorder="1" applyAlignment="1">
      <alignment horizontal="center" vertical="center"/>
    </xf>
    <xf numFmtId="164" fontId="6" fillId="0" borderId="13" xfId="0" quotePrefix="1" applyNumberFormat="1" applyFont="1" applyBorder="1" applyAlignment="1">
      <alignment horizontal="center" vertical="center"/>
    </xf>
    <xf numFmtId="0" fontId="5" fillId="0" borderId="13" xfId="0" applyFont="1" applyBorder="1" applyAlignment="1">
      <alignment horizontal="center" vertical="center"/>
    </xf>
    <xf numFmtId="0" fontId="3" fillId="0" borderId="0" xfId="0" applyFont="1" applyBorder="1" applyAlignment="1">
      <alignment horizontal="center" vertical="center" wrapText="1"/>
    </xf>
    <xf numFmtId="2" fontId="5" fillId="0" borderId="14" xfId="0" applyNumberFormat="1" applyFont="1" applyFill="1" applyBorder="1" applyAlignment="1">
      <alignment horizontal="center" vertical="center" wrapText="1"/>
    </xf>
    <xf numFmtId="2" fontId="5" fillId="0" borderId="15"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2" fontId="5" fillId="0" borderId="39" xfId="0" applyNumberFormat="1" applyFont="1" applyFill="1" applyBorder="1" applyAlignment="1">
      <alignment horizontal="center" vertical="center" wrapText="1"/>
    </xf>
    <xf numFmtId="2" fontId="5" fillId="0" borderId="14" xfId="0" quotePrefix="1" applyNumberFormat="1" applyFont="1" applyBorder="1" applyAlignment="1">
      <alignment horizontal="center" vertical="center"/>
    </xf>
    <xf numFmtId="2" fontId="5" fillId="0" borderId="13" xfId="0" applyNumberFormat="1" applyFont="1" applyBorder="1" applyAlignment="1">
      <alignment horizontal="center" vertical="center"/>
    </xf>
    <xf numFmtId="0" fontId="5" fillId="0" borderId="51" xfId="0" applyFont="1" applyBorder="1" applyAlignment="1">
      <alignment vertical="center" wrapText="1"/>
    </xf>
    <xf numFmtId="2" fontId="5" fillId="0" borderId="14" xfId="0" applyNumberFormat="1" applyFont="1" applyBorder="1" applyAlignment="1">
      <alignment horizontal="center" vertical="center" wrapText="1"/>
    </xf>
    <xf numFmtId="2" fontId="5" fillId="0" borderId="39" xfId="0" applyNumberFormat="1" applyFont="1" applyBorder="1" applyAlignment="1">
      <alignment horizontal="center" vertical="center" wrapText="1"/>
    </xf>
    <xf numFmtId="2" fontId="5" fillId="0" borderId="36" xfId="0" applyNumberFormat="1" applyFont="1" applyBorder="1" applyAlignment="1">
      <alignment horizontal="center" vertical="center"/>
    </xf>
    <xf numFmtId="2" fontId="5" fillId="0" borderId="39" xfId="0" applyNumberFormat="1" applyFont="1" applyBorder="1" applyAlignment="1">
      <alignment horizontal="center" vertical="center"/>
    </xf>
    <xf numFmtId="2" fontId="5" fillId="0" borderId="15" xfId="0" quotePrefix="1" applyNumberFormat="1" applyFont="1" applyBorder="1" applyAlignment="1">
      <alignment horizontal="center" vertical="center"/>
    </xf>
    <xf numFmtId="0" fontId="3" fillId="0" borderId="46" xfId="0" applyFont="1" applyBorder="1" applyAlignment="1">
      <alignment horizontal="center" vertical="center" wrapText="1"/>
    </xf>
    <xf numFmtId="2" fontId="5" fillId="0" borderId="0" xfId="0" applyNumberFormat="1" applyFont="1" applyBorder="1"/>
    <xf numFmtId="2" fontId="5" fillId="0" borderId="0" xfId="0" applyNumberFormat="1" applyFont="1" applyAlignment="1">
      <alignment vertical="center"/>
    </xf>
    <xf numFmtId="164" fontId="5" fillId="3" borderId="14"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5"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5" fillId="0" borderId="30" xfId="2" quotePrefix="1" applyNumberFormat="1" applyFont="1" applyBorder="1" applyAlignment="1">
      <alignment horizontal="center" vertical="center"/>
    </xf>
    <xf numFmtId="0" fontId="5" fillId="0" borderId="20" xfId="2" quotePrefix="1" applyNumberFormat="1" applyFont="1" applyBorder="1" applyAlignment="1">
      <alignment horizontal="center" vertical="center"/>
    </xf>
    <xf numFmtId="0" fontId="5" fillId="0" borderId="33" xfId="2" quotePrefix="1" applyNumberFormat="1" applyFont="1" applyBorder="1" applyAlignment="1">
      <alignment horizontal="center" vertical="center"/>
    </xf>
    <xf numFmtId="164" fontId="5" fillId="0" borderId="10" xfId="2" quotePrefix="1" applyNumberFormat="1" applyFont="1" applyBorder="1" applyAlignment="1">
      <alignment horizontal="center" vertical="center"/>
    </xf>
    <xf numFmtId="164" fontId="5" fillId="0" borderId="34" xfId="2" quotePrefix="1" applyNumberFormat="1" applyFont="1" applyBorder="1" applyAlignment="1">
      <alignment horizontal="center" vertical="center"/>
    </xf>
    <xf numFmtId="164" fontId="5" fillId="0" borderId="35" xfId="2" quotePrefix="1" applyNumberFormat="1" applyFont="1" applyBorder="1" applyAlignment="1">
      <alignment horizontal="center" vertical="center"/>
    </xf>
    <xf numFmtId="164" fontId="5" fillId="0" borderId="36" xfId="2" quotePrefix="1"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25" xfId="2" quotePrefix="1" applyNumberFormat="1" applyFont="1" applyBorder="1" applyAlignment="1">
      <alignment horizontal="center" vertical="center"/>
    </xf>
    <xf numFmtId="2" fontId="5" fillId="0" borderId="34" xfId="2" quotePrefix="1" applyNumberFormat="1" applyFont="1" applyBorder="1" applyAlignment="1">
      <alignment horizontal="center" vertical="center"/>
    </xf>
    <xf numFmtId="2" fontId="5" fillId="0" borderId="35" xfId="2" quotePrefix="1" applyNumberFormat="1" applyFont="1" applyBorder="1" applyAlignment="1">
      <alignment horizontal="center" vertical="center"/>
    </xf>
    <xf numFmtId="164" fontId="5" fillId="0" borderId="3" xfId="0"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20"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2" xfId="2" quotePrefix="1" applyNumberFormat="1" applyFont="1" applyBorder="1" applyAlignment="1">
      <alignment horizontal="center" vertical="center"/>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0" fontId="5" fillId="0" borderId="32" xfId="0" applyFont="1" applyBorder="1" applyAlignment="1">
      <alignment horizontal="center" vertical="center" wrapText="1"/>
    </xf>
    <xf numFmtId="0" fontId="5"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5" fillId="0" borderId="32" xfId="0" applyFont="1" applyFill="1" applyBorder="1" applyAlignment="1">
      <alignment horizontal="center" vertical="center"/>
    </xf>
    <xf numFmtId="164" fontId="6" fillId="0" borderId="12" xfId="0" applyNumberFormat="1" applyFont="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wrapText="1"/>
    </xf>
    <xf numFmtId="2" fontId="5" fillId="0" borderId="33" xfId="2" quotePrefix="1" applyNumberFormat="1" applyFont="1" applyBorder="1" applyAlignment="1">
      <alignment horizontal="center" vertical="center"/>
    </xf>
    <xf numFmtId="2" fontId="5" fillId="0" borderId="39" xfId="2" quotePrefix="1"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4" xfId="2" quotePrefix="1" applyNumberFormat="1" applyFont="1" applyBorder="1" applyAlignment="1">
      <alignment horizontal="center" vertical="center"/>
    </xf>
    <xf numFmtId="2" fontId="5" fillId="0" borderId="30" xfId="2" quotePrefix="1" applyNumberFormat="1" applyFont="1" applyBorder="1" applyAlignment="1">
      <alignment horizontal="center" vertical="center"/>
    </xf>
    <xf numFmtId="2" fontId="5" fillId="0" borderId="20" xfId="2" quotePrefix="1" applyNumberFormat="1" applyFont="1" applyBorder="1" applyAlignment="1">
      <alignment horizontal="center" vertical="center"/>
    </xf>
    <xf numFmtId="2" fontId="5" fillId="0" borderId="15" xfId="2" quotePrefix="1" applyNumberFormat="1" applyFont="1" applyBorder="1" applyAlignment="1">
      <alignment horizontal="center" vertical="center"/>
    </xf>
    <xf numFmtId="164" fontId="5" fillId="0" borderId="33" xfId="2" quotePrefix="1" applyNumberFormat="1" applyFont="1" applyBorder="1" applyAlignment="1">
      <alignment horizontal="center" vertical="center"/>
    </xf>
    <xf numFmtId="164" fontId="5" fillId="0" borderId="30" xfId="2" quotePrefix="1" applyNumberFormat="1" applyFont="1" applyBorder="1" applyAlignment="1">
      <alignment horizontal="center" vertical="center"/>
    </xf>
    <xf numFmtId="164" fontId="5" fillId="0" borderId="39" xfId="2" quotePrefix="1" applyNumberFormat="1" applyFont="1" applyBorder="1" applyAlignment="1">
      <alignment horizontal="center" vertical="center"/>
    </xf>
    <xf numFmtId="164" fontId="5" fillId="0" borderId="14" xfId="2" quotePrefix="1" applyNumberFormat="1" applyFont="1" applyBorder="1" applyAlignment="1">
      <alignment horizontal="center" vertical="center"/>
    </xf>
    <xf numFmtId="2" fontId="5" fillId="0" borderId="8" xfId="2" quotePrefix="1" applyNumberFormat="1" applyFont="1" applyBorder="1" applyAlignment="1">
      <alignment horizontal="center" vertical="center"/>
    </xf>
    <xf numFmtId="1" fontId="5" fillId="0" borderId="7" xfId="0" applyNumberFormat="1" applyFont="1" applyBorder="1" applyAlignment="1">
      <alignment horizontal="center" vertical="center" wrapText="1"/>
    </xf>
    <xf numFmtId="164" fontId="5" fillId="0" borderId="42" xfId="0" applyNumberFormat="1" applyFont="1" applyBorder="1" applyAlignment="1">
      <alignment horizontal="center" vertical="center"/>
    </xf>
    <xf numFmtId="164" fontId="5" fillId="0" borderId="20" xfId="2" quotePrefix="1" applyNumberFormat="1" applyFont="1" applyBorder="1" applyAlignment="1">
      <alignment horizontal="center" vertical="center"/>
    </xf>
    <xf numFmtId="164" fontId="5" fillId="0" borderId="15" xfId="2" quotePrefix="1" applyNumberFormat="1" applyFont="1" applyBorder="1" applyAlignment="1">
      <alignment horizontal="center" vertical="center"/>
    </xf>
    <xf numFmtId="1" fontId="5" fillId="0" borderId="6"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166" fontId="5" fillId="0" borderId="7" xfId="0" quotePrefix="1" applyNumberFormat="1" applyFont="1" applyBorder="1" applyAlignment="1">
      <alignment horizontal="center" vertical="center"/>
    </xf>
    <xf numFmtId="0" fontId="0" fillId="0" borderId="0" xfId="0" quotePrefix="1" applyNumberFormat="1"/>
    <xf numFmtId="164" fontId="6" fillId="0" borderId="37" xfId="2" quotePrefix="1" applyNumberFormat="1" applyFont="1" applyBorder="1" applyAlignment="1">
      <alignment horizontal="center" vertical="center"/>
    </xf>
    <xf numFmtId="164" fontId="6" fillId="0" borderId="0" xfId="2" quotePrefix="1" applyNumberFormat="1" applyFont="1" applyBorder="1" applyAlignment="1">
      <alignment horizontal="center" vertical="center"/>
    </xf>
    <xf numFmtId="164" fontId="6" fillId="0" borderId="3" xfId="2" quotePrefix="1" applyNumberFormat="1" applyFont="1" applyBorder="1" applyAlignment="1">
      <alignment horizontal="center" vertical="center"/>
    </xf>
    <xf numFmtId="164" fontId="6" fillId="0" borderId="47" xfId="2" quotePrefix="1" applyNumberFormat="1" applyFont="1" applyBorder="1" applyAlignment="1">
      <alignment horizontal="center" vertical="center"/>
    </xf>
    <xf numFmtId="164" fontId="6" fillId="0" borderId="16" xfId="2" quotePrefix="1" applyNumberFormat="1" applyFont="1" applyBorder="1" applyAlignment="1">
      <alignment horizontal="center" vertical="center"/>
    </xf>
    <xf numFmtId="164" fontId="6" fillId="0" borderId="19" xfId="2" quotePrefix="1" applyNumberFormat="1" applyFont="1" applyBorder="1" applyAlignment="1">
      <alignment horizontal="center" vertical="center"/>
    </xf>
    <xf numFmtId="10" fontId="5" fillId="0" borderId="0" xfId="0" applyNumberFormat="1" applyFont="1" applyBorder="1"/>
    <xf numFmtId="0" fontId="5" fillId="0" borderId="12" xfId="0" applyFont="1" applyBorder="1" applyAlignment="1">
      <alignment vertical="center"/>
    </xf>
    <xf numFmtId="0" fontId="13" fillId="0" borderId="1" xfId="1" applyFont="1" applyBorder="1" applyAlignment="1" applyProtection="1">
      <alignment vertical="center" wrapText="1"/>
    </xf>
    <xf numFmtId="0" fontId="5" fillId="0" borderId="1" xfId="0" applyFont="1" applyBorder="1" applyAlignment="1">
      <alignment vertical="center"/>
    </xf>
    <xf numFmtId="164" fontId="5" fillId="0" borderId="25" xfId="2" quotePrefix="1" applyNumberFormat="1" applyFont="1" applyBorder="1" applyAlignment="1">
      <alignment horizontal="center" vertical="center"/>
    </xf>
    <xf numFmtId="164" fontId="5" fillId="0" borderId="7" xfId="2" quotePrefix="1" applyNumberFormat="1" applyFont="1" applyBorder="1" applyAlignment="1">
      <alignment horizontal="center" vertical="center"/>
    </xf>
    <xf numFmtId="164" fontId="5" fillId="0" borderId="48" xfId="0" applyNumberFormat="1" applyFont="1" applyBorder="1" applyAlignment="1">
      <alignment horizontal="center" vertical="center"/>
    </xf>
    <xf numFmtId="2" fontId="5" fillId="0" borderId="25" xfId="4" quotePrefix="1" applyNumberFormat="1" applyFont="1" applyBorder="1" applyAlignment="1">
      <alignment horizontal="center" vertical="center"/>
    </xf>
    <xf numFmtId="2" fontId="5" fillId="0" borderId="33" xfId="4" quotePrefix="1" applyNumberFormat="1" applyFont="1" applyBorder="1" applyAlignment="1">
      <alignment horizontal="center" vertical="center"/>
    </xf>
    <xf numFmtId="2" fontId="5" fillId="0" borderId="20" xfId="4" quotePrefix="1" applyNumberFormat="1" applyFont="1" applyBorder="1" applyAlignment="1">
      <alignment horizontal="center" vertical="center"/>
    </xf>
    <xf numFmtId="2" fontId="5" fillId="0" borderId="30" xfId="4" quotePrefix="1" applyNumberFormat="1" applyFont="1" applyBorder="1" applyAlignment="1">
      <alignment horizontal="center" vertical="center"/>
    </xf>
    <xf numFmtId="2" fontId="5" fillId="0" borderId="7" xfId="4" quotePrefix="1" applyNumberFormat="1" applyFont="1" applyBorder="1" applyAlignment="1">
      <alignment horizontal="center" vertical="center"/>
    </xf>
    <xf numFmtId="2" fontId="5" fillId="0" borderId="39" xfId="4" quotePrefix="1" applyNumberFormat="1" applyFont="1" applyBorder="1" applyAlignment="1">
      <alignment horizontal="center" vertical="center"/>
    </xf>
    <xf numFmtId="2" fontId="5" fillId="0" borderId="15" xfId="4" quotePrefix="1" applyNumberFormat="1" applyFont="1" applyBorder="1" applyAlignment="1">
      <alignment horizontal="center" vertical="center"/>
    </xf>
    <xf numFmtId="2" fontId="5" fillId="0" borderId="14" xfId="4" quotePrefix="1" applyNumberFormat="1" applyFont="1" applyBorder="1" applyAlignment="1">
      <alignment horizontal="center" vertical="center"/>
    </xf>
    <xf numFmtId="0" fontId="24" fillId="0" borderId="0" xfId="0" quotePrefix="1" applyNumberFormat="1" applyFont="1"/>
    <xf numFmtId="0" fontId="5" fillId="0" borderId="50" xfId="0" applyFont="1" applyBorder="1" applyAlignment="1">
      <alignment vertical="center" wrapText="1"/>
    </xf>
    <xf numFmtId="164" fontId="5" fillId="0" borderId="41" xfId="0" applyNumberFormat="1" applyFont="1" applyBorder="1" applyAlignment="1">
      <alignment horizontal="center" vertical="center" wrapText="1"/>
    </xf>
    <xf numFmtId="164" fontId="5" fillId="0" borderId="43" xfId="0" applyNumberFormat="1" applyFont="1" applyBorder="1" applyAlignment="1">
      <alignment horizontal="center" vertical="center" wrapText="1"/>
    </xf>
    <xf numFmtId="164" fontId="5" fillId="0" borderId="34"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164" fontId="5" fillId="0" borderId="36" xfId="0" applyNumberFormat="1" applyFont="1" applyBorder="1" applyAlignment="1">
      <alignment horizontal="center" vertical="center" wrapText="1"/>
    </xf>
    <xf numFmtId="0" fontId="5" fillId="2" borderId="22" xfId="0" applyNumberFormat="1" applyFont="1" applyFill="1" applyBorder="1" applyAlignment="1">
      <alignment vertical="center" wrapText="1"/>
    </xf>
    <xf numFmtId="2" fontId="5" fillId="0" borderId="8"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4" borderId="7" xfId="0" applyFont="1" applyFill="1" applyBorder="1" applyAlignment="1">
      <alignment horizontal="center" vertical="center" wrapText="1"/>
    </xf>
    <xf numFmtId="0" fontId="11" fillId="4" borderId="0" xfId="0" applyFont="1" applyFill="1" applyBorder="1"/>
    <xf numFmtId="164" fontId="5" fillId="4" borderId="7" xfId="0" applyNumberFormat="1" applyFont="1" applyFill="1" applyBorder="1" applyAlignment="1">
      <alignment horizontal="center" vertical="center"/>
    </xf>
    <xf numFmtId="0" fontId="11" fillId="4" borderId="0" xfId="0" applyFont="1" applyFill="1" applyBorder="1" applyAlignment="1">
      <alignment horizontal="center" vertical="center"/>
    </xf>
    <xf numFmtId="2" fontId="5" fillId="4" borderId="7" xfId="0" applyNumberFormat="1" applyFont="1" applyFill="1" applyBorder="1" applyAlignment="1">
      <alignment horizontal="center" vertical="center"/>
    </xf>
    <xf numFmtId="2" fontId="5" fillId="4" borderId="7" xfId="0" applyNumberFormat="1" applyFont="1" applyFill="1" applyBorder="1" applyAlignment="1">
      <alignment horizontal="center" vertical="center" wrapText="1"/>
    </xf>
    <xf numFmtId="0" fontId="5" fillId="4" borderId="0" xfId="0" applyFont="1" applyFill="1" applyBorder="1" applyAlignment="1">
      <alignment horizontal="center" vertical="center"/>
    </xf>
    <xf numFmtId="165" fontId="5" fillId="4" borderId="7" xfId="0"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164" fontId="0" fillId="4" borderId="7" xfId="0" quotePrefix="1" applyNumberFormat="1" applyFill="1" applyBorder="1" applyAlignment="1">
      <alignment horizontal="center" vertical="center"/>
    </xf>
    <xf numFmtId="164" fontId="5" fillId="4" borderId="7"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11" fillId="4" borderId="0" xfId="0" applyFont="1" applyFill="1" applyBorder="1" applyAlignment="1">
      <alignment vertical="top" wrapText="1"/>
    </xf>
    <xf numFmtId="0" fontId="11"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11" fillId="4" borderId="3" xfId="0" applyFont="1" applyFill="1" applyBorder="1" applyAlignment="1">
      <alignment vertical="center" wrapText="1"/>
    </xf>
    <xf numFmtId="0" fontId="5" fillId="4" borderId="7" xfId="0" applyFont="1" applyFill="1" applyBorder="1" applyAlignment="1">
      <alignment horizontal="center" vertical="center" wrapText="1"/>
    </xf>
    <xf numFmtId="20" fontId="5" fillId="4" borderId="7" xfId="0" applyNumberFormat="1" applyFont="1" applyFill="1" applyBorder="1" applyAlignment="1">
      <alignment horizontal="center" vertical="center" wrapText="1"/>
    </xf>
    <xf numFmtId="164" fontId="17" fillId="0" borderId="4" xfId="0" quotePrefix="1" applyNumberFormat="1" applyFont="1" applyFill="1" applyBorder="1" applyAlignment="1">
      <alignment horizontal="center" vertical="center"/>
    </xf>
    <xf numFmtId="164" fontId="5" fillId="0" borderId="33"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20" xfId="0" applyNumberFormat="1" applyFont="1" applyBorder="1" applyAlignment="1">
      <alignment horizontal="center" vertical="center" wrapText="1"/>
    </xf>
    <xf numFmtId="2" fontId="5" fillId="0" borderId="37" xfId="2" quotePrefix="1" applyNumberFormat="1" applyFont="1" applyBorder="1" applyAlignment="1">
      <alignment horizontal="center" vertical="center"/>
    </xf>
    <xf numFmtId="2" fontId="5" fillId="0" borderId="0" xfId="2" quotePrefix="1" applyNumberFormat="1" applyFont="1" applyBorder="1" applyAlignment="1">
      <alignment horizontal="center" vertical="center"/>
    </xf>
    <xf numFmtId="2" fontId="5" fillId="0" borderId="3" xfId="2" quotePrefix="1"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50" xfId="0" applyNumberFormat="1" applyFont="1" applyBorder="1" applyAlignment="1">
      <alignment horizontal="center" vertical="center" wrapText="1"/>
    </xf>
    <xf numFmtId="164" fontId="5" fillId="0" borderId="37" xfId="0" applyNumberFormat="1" applyFont="1" applyBorder="1" applyAlignment="1">
      <alignment horizontal="center" vertical="center" wrapText="1"/>
    </xf>
    <xf numFmtId="2" fontId="5" fillId="0" borderId="7" xfId="2" quotePrefix="1" applyNumberFormat="1" applyFont="1" applyBorder="1" applyAlignment="1">
      <alignment horizontal="center" vertical="center"/>
    </xf>
    <xf numFmtId="166" fontId="5" fillId="0" borderId="7" xfId="0" applyNumberFormat="1" applyFont="1" applyBorder="1" applyAlignment="1">
      <alignment horizontal="center" vertical="center"/>
    </xf>
    <xf numFmtId="167" fontId="0" fillId="0" borderId="0" xfId="0" quotePrefix="1" applyNumberFormat="1"/>
    <xf numFmtId="0" fontId="16"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39" xfId="2" quotePrefix="1" applyNumberFormat="1" applyFont="1" applyBorder="1" applyAlignment="1">
      <alignment horizontal="center" vertical="center"/>
    </xf>
    <xf numFmtId="0" fontId="5" fillId="0" borderId="14" xfId="2" quotePrefix="1" applyNumberFormat="1" applyFont="1" applyBorder="1" applyAlignment="1">
      <alignment horizontal="center" vertical="center"/>
    </xf>
    <xf numFmtId="0" fontId="5" fillId="0" borderId="15" xfId="2" quotePrefix="1" applyNumberFormat="1"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5" fillId="0" borderId="7" xfId="0" applyFont="1" applyFill="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13"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164" fontId="5" fillId="0" borderId="13" xfId="2" quotePrefix="1" applyNumberFormat="1" applyFont="1" applyBorder="1" applyAlignment="1">
      <alignment horizontal="center" vertical="center"/>
    </xf>
    <xf numFmtId="164" fontId="5" fillId="0" borderId="4" xfId="2" quotePrefix="1" applyNumberFormat="1" applyFont="1" applyBorder="1" applyAlignment="1">
      <alignment horizontal="center" vertical="center"/>
    </xf>
    <xf numFmtId="164" fontId="5" fillId="0" borderId="79" xfId="2" quotePrefix="1" applyNumberFormat="1" applyFont="1" applyBorder="1" applyAlignment="1">
      <alignment horizontal="center" vertical="center"/>
    </xf>
    <xf numFmtId="164" fontId="5" fillId="0" borderId="9" xfId="2" quotePrefix="1" applyNumberFormat="1" applyFont="1" applyBorder="1" applyAlignment="1">
      <alignment horizontal="center" vertical="center"/>
    </xf>
    <xf numFmtId="2" fontId="5" fillId="0" borderId="9" xfId="2" quotePrefix="1" applyNumberFormat="1" applyFont="1" applyBorder="1" applyAlignment="1">
      <alignment horizontal="center" vertical="center"/>
    </xf>
    <xf numFmtId="166" fontId="5" fillId="0" borderId="9" xfId="0" applyNumberFormat="1" applyFont="1" applyBorder="1" applyAlignment="1">
      <alignment horizontal="center" vertical="center"/>
    </xf>
    <xf numFmtId="2" fontId="5" fillId="0" borderId="10" xfId="2" quotePrefix="1" applyNumberFormat="1" applyFont="1" applyBorder="1" applyAlignment="1">
      <alignment horizontal="center" vertical="center"/>
    </xf>
    <xf numFmtId="2" fontId="5" fillId="0" borderId="10" xfId="0" applyNumberFormat="1" applyFont="1" applyFill="1" applyBorder="1" applyAlignment="1">
      <alignment horizontal="center" vertical="center" wrapText="1"/>
    </xf>
    <xf numFmtId="166" fontId="5" fillId="0" borderId="10" xfId="0" applyNumberFormat="1" applyFont="1" applyBorder="1" applyAlignment="1">
      <alignment horizontal="center" vertical="center"/>
    </xf>
    <xf numFmtId="164" fontId="5" fillId="0" borderId="10" xfId="0" applyNumberFormat="1" applyFont="1" applyBorder="1" applyAlignment="1">
      <alignment horizontal="center" vertical="center" wrapText="1"/>
    </xf>
    <xf numFmtId="164" fontId="5" fillId="0" borderId="10" xfId="0" applyNumberFormat="1" applyFont="1" applyFill="1" applyBorder="1" applyAlignment="1">
      <alignment horizontal="center" vertical="center" wrapText="1"/>
    </xf>
    <xf numFmtId="0" fontId="28" fillId="0" borderId="0" xfId="6" applyFont="1"/>
    <xf numFmtId="0" fontId="29" fillId="4" borderId="58" xfId="6" applyFont="1" applyFill="1" applyBorder="1" applyAlignment="1">
      <alignment vertical="center"/>
    </xf>
    <xf numFmtId="0" fontId="29" fillId="4" borderId="28" xfId="6" applyFont="1" applyFill="1" applyBorder="1" applyAlignment="1">
      <alignment vertical="center"/>
    </xf>
    <xf numFmtId="0" fontId="29" fillId="4" borderId="27" xfId="6" applyFont="1" applyFill="1" applyBorder="1" applyAlignment="1">
      <alignment vertical="center"/>
    </xf>
    <xf numFmtId="1" fontId="29" fillId="4" borderId="39" xfId="6" applyNumberFormat="1" applyFont="1" applyFill="1" applyBorder="1" applyAlignment="1">
      <alignment horizontal="center" vertical="center"/>
    </xf>
    <xf numFmtId="1" fontId="29" fillId="4" borderId="32" xfId="6" applyNumberFormat="1" applyFont="1" applyFill="1" applyBorder="1" applyAlignment="1">
      <alignment horizontal="center" vertical="center"/>
    </xf>
    <xf numFmtId="1" fontId="29" fillId="4" borderId="26" xfId="6" applyNumberFormat="1" applyFont="1" applyFill="1" applyBorder="1" applyAlignment="1">
      <alignment horizontal="center" vertical="center"/>
    </xf>
    <xf numFmtId="1" fontId="29" fillId="4" borderId="44" xfId="6" applyNumberFormat="1" applyFont="1" applyFill="1" applyBorder="1" applyAlignment="1">
      <alignment horizontal="center" vertical="center"/>
    </xf>
    <xf numFmtId="1" fontId="29" fillId="4" borderId="49" xfId="6" applyNumberFormat="1" applyFont="1" applyFill="1" applyBorder="1" applyAlignment="1">
      <alignment horizontal="center" vertical="center"/>
    </xf>
    <xf numFmtId="0" fontId="29" fillId="4" borderId="59" xfId="6" applyFont="1" applyFill="1" applyBorder="1" applyAlignment="1">
      <alignment horizontal="left" vertical="center"/>
    </xf>
    <xf numFmtId="3" fontId="28" fillId="3" borderId="59" xfId="6" applyNumberFormat="1" applyFont="1" applyFill="1" applyBorder="1" applyAlignment="1">
      <alignment horizontal="center" vertical="center"/>
    </xf>
    <xf numFmtId="3" fontId="28" fillId="3" borderId="80" xfId="6" applyNumberFormat="1" applyFont="1" applyFill="1" applyBorder="1" applyAlignment="1">
      <alignment horizontal="center" vertical="center"/>
    </xf>
    <xf numFmtId="3" fontId="28" fillId="3" borderId="21" xfId="6" applyNumberFormat="1" applyFont="1" applyFill="1" applyBorder="1" applyAlignment="1">
      <alignment horizontal="center" vertical="center"/>
    </xf>
    <xf numFmtId="3" fontId="28" fillId="3" borderId="43" xfId="6" applyNumberFormat="1" applyFont="1" applyFill="1" applyBorder="1" applyAlignment="1">
      <alignment horizontal="center" vertical="center"/>
    </xf>
    <xf numFmtId="3" fontId="28" fillId="3" borderId="60" xfId="6" applyNumberFormat="1" applyFont="1" applyFill="1" applyBorder="1" applyAlignment="1">
      <alignment horizontal="center" vertical="center"/>
    </xf>
    <xf numFmtId="3" fontId="28" fillId="3" borderId="30" xfId="6" applyNumberFormat="1" applyFont="1" applyFill="1" applyBorder="1" applyAlignment="1">
      <alignment horizontal="center" vertical="center"/>
    </xf>
    <xf numFmtId="0" fontId="29" fillId="4" borderId="62" xfId="6" applyFont="1" applyFill="1" applyBorder="1" applyAlignment="1">
      <alignment horizontal="left" vertical="center"/>
    </xf>
    <xf numFmtId="3" fontId="28" fillId="3" borderId="62" xfId="6" applyNumberFormat="1" applyFont="1" applyFill="1" applyBorder="1" applyAlignment="1">
      <alignment horizontal="center" vertical="center"/>
    </xf>
    <xf numFmtId="3" fontId="28" fillId="3" borderId="81" xfId="6" applyNumberFormat="1" applyFont="1" applyFill="1" applyBorder="1" applyAlignment="1">
      <alignment horizontal="center" vertical="center"/>
    </xf>
    <xf numFmtId="3" fontId="28" fillId="3" borderId="56" xfId="6" applyNumberFormat="1" applyFont="1" applyFill="1" applyBorder="1" applyAlignment="1">
      <alignment horizontal="center" vertical="center"/>
    </xf>
    <xf numFmtId="3" fontId="28" fillId="3" borderId="55" xfId="6" applyNumberFormat="1" applyFont="1" applyFill="1" applyBorder="1" applyAlignment="1">
      <alignment horizontal="center" vertical="center"/>
    </xf>
    <xf numFmtId="3" fontId="28" fillId="3" borderId="57" xfId="6" applyNumberFormat="1" applyFont="1" applyFill="1" applyBorder="1" applyAlignment="1">
      <alignment horizontal="center" vertical="center"/>
    </xf>
    <xf numFmtId="0" fontId="29" fillId="4" borderId="14" xfId="6" applyFont="1" applyFill="1" applyBorder="1" applyAlignment="1">
      <alignment horizontal="left" vertical="center"/>
    </xf>
    <xf numFmtId="3" fontId="28" fillId="3" borderId="14" xfId="6" applyNumberFormat="1" applyFont="1" applyFill="1" applyBorder="1" applyAlignment="1">
      <alignment horizontal="center" vertical="center"/>
    </xf>
    <xf numFmtId="3" fontId="28" fillId="3" borderId="82" xfId="6" applyNumberFormat="1" applyFont="1" applyFill="1" applyBorder="1" applyAlignment="1">
      <alignment horizontal="center" vertical="center"/>
    </xf>
    <xf numFmtId="3" fontId="28" fillId="3" borderId="0" xfId="6" applyNumberFormat="1" applyFont="1" applyFill="1" applyBorder="1" applyAlignment="1">
      <alignment horizontal="center" vertical="center"/>
    </xf>
    <xf numFmtId="3" fontId="28" fillId="3" borderId="13" xfId="6" applyNumberFormat="1" applyFont="1" applyFill="1" applyBorder="1" applyAlignment="1">
      <alignment horizontal="center" vertical="center"/>
    </xf>
    <xf numFmtId="3" fontId="28" fillId="3" borderId="64" xfId="6" applyNumberFormat="1" applyFont="1" applyFill="1" applyBorder="1" applyAlignment="1">
      <alignment horizontal="center" vertical="center"/>
    </xf>
    <xf numFmtId="16" fontId="29" fillId="4" borderId="66" xfId="6" applyNumberFormat="1" applyFont="1" applyFill="1" applyBorder="1" applyAlignment="1">
      <alignment vertical="center"/>
    </xf>
    <xf numFmtId="164" fontId="28" fillId="3" borderId="66" xfId="6" applyNumberFormat="1" applyFont="1" applyFill="1" applyBorder="1" applyAlignment="1">
      <alignment horizontal="center" vertical="center"/>
    </xf>
    <xf numFmtId="164" fontId="28" fillId="3" borderId="83" xfId="6" applyNumberFormat="1" applyFont="1" applyFill="1" applyBorder="1" applyAlignment="1">
      <alignment horizontal="center" vertical="center"/>
    </xf>
    <xf numFmtId="164" fontId="28" fillId="3" borderId="68" xfId="6" applyNumberFormat="1" applyFont="1" applyFill="1" applyBorder="1" applyAlignment="1">
      <alignment horizontal="center" vertical="center"/>
    </xf>
    <xf numFmtId="164" fontId="28" fillId="3" borderId="67" xfId="6" applyNumberFormat="1" applyFont="1" applyFill="1" applyBorder="1" applyAlignment="1">
      <alignment horizontal="center" vertical="center"/>
    </xf>
    <xf numFmtId="164" fontId="28" fillId="3" borderId="60" xfId="6" applyNumberFormat="1" applyFont="1" applyFill="1" applyBorder="1" applyAlignment="1">
      <alignment horizontal="center" vertical="center"/>
    </xf>
    <xf numFmtId="164" fontId="28" fillId="3" borderId="69" xfId="6" applyNumberFormat="1" applyFont="1" applyFill="1" applyBorder="1" applyAlignment="1">
      <alignment horizontal="center" vertical="center"/>
    </xf>
    <xf numFmtId="16" fontId="29" fillId="4" borderId="62" xfId="6" applyNumberFormat="1" applyFont="1" applyFill="1" applyBorder="1" applyAlignment="1">
      <alignment vertical="center"/>
    </xf>
    <xf numFmtId="164" fontId="28" fillId="3" borderId="62" xfId="6" applyNumberFormat="1" applyFont="1" applyFill="1" applyBorder="1" applyAlignment="1">
      <alignment horizontal="center" vertical="center"/>
    </xf>
    <xf numFmtId="164" fontId="28" fillId="3" borderId="81" xfId="6" applyNumberFormat="1" applyFont="1" applyFill="1" applyBorder="1" applyAlignment="1">
      <alignment horizontal="center" vertical="center"/>
    </xf>
    <xf numFmtId="164" fontId="28" fillId="3" borderId="56" xfId="6" applyNumberFormat="1" applyFont="1" applyFill="1" applyBorder="1" applyAlignment="1">
      <alignment horizontal="center" vertical="center"/>
    </xf>
    <xf numFmtId="164" fontId="28" fillId="3" borderId="55" xfId="6" applyNumberFormat="1" applyFont="1" applyFill="1" applyBorder="1" applyAlignment="1">
      <alignment horizontal="center" vertical="center"/>
    </xf>
    <xf numFmtId="164" fontId="28" fillId="3" borderId="57" xfId="6" applyNumberFormat="1" applyFont="1" applyFill="1" applyBorder="1" applyAlignment="1">
      <alignment horizontal="center" vertical="center"/>
    </xf>
    <xf numFmtId="16" fontId="29" fillId="4" borderId="64" xfId="6" applyNumberFormat="1" applyFont="1" applyFill="1" applyBorder="1" applyAlignment="1">
      <alignment vertical="center"/>
    </xf>
    <xf numFmtId="164" fontId="28" fillId="3" borderId="64" xfId="6" applyNumberFormat="1" applyFont="1" applyFill="1" applyBorder="1" applyAlignment="1">
      <alignment horizontal="center" vertical="center"/>
    </xf>
    <xf numFmtId="164" fontId="28" fillId="3" borderId="84" xfId="6" applyNumberFormat="1" applyFont="1" applyFill="1" applyBorder="1" applyAlignment="1">
      <alignment horizontal="center" vertical="center"/>
    </xf>
    <xf numFmtId="164" fontId="28" fillId="3" borderId="71" xfId="6" applyNumberFormat="1" applyFont="1" applyFill="1" applyBorder="1" applyAlignment="1">
      <alignment horizontal="center" vertical="center"/>
    </xf>
    <xf numFmtId="164" fontId="28" fillId="3" borderId="70" xfId="6" applyNumberFormat="1" applyFont="1" applyFill="1" applyBorder="1" applyAlignment="1">
      <alignment horizontal="center" vertical="center"/>
    </xf>
    <xf numFmtId="164" fontId="28" fillId="3" borderId="72" xfId="6" applyNumberFormat="1" applyFont="1" applyFill="1" applyBorder="1" applyAlignment="1">
      <alignment horizontal="center" vertical="center"/>
    </xf>
    <xf numFmtId="0" fontId="29" fillId="4" borderId="60" xfId="6" applyFont="1" applyFill="1" applyBorder="1" applyAlignment="1">
      <alignment vertical="center"/>
    </xf>
    <xf numFmtId="164" fontId="28" fillId="3" borderId="85" xfId="6" applyNumberFormat="1" applyFont="1" applyFill="1" applyBorder="1" applyAlignment="1">
      <alignment horizontal="center" vertical="center"/>
    </xf>
    <xf numFmtId="164" fontId="28" fillId="3" borderId="53" xfId="6" applyNumberFormat="1" applyFont="1" applyFill="1" applyBorder="1" applyAlignment="1">
      <alignment horizontal="center" vertical="center"/>
    </xf>
    <xf numFmtId="164" fontId="28" fillId="0" borderId="73" xfId="6" applyNumberFormat="1" applyFont="1" applyFill="1" applyBorder="1" applyAlignment="1">
      <alignment horizontal="center" vertical="center"/>
    </xf>
    <xf numFmtId="164" fontId="28" fillId="0" borderId="60" xfId="6" applyNumberFormat="1" applyFont="1" applyFill="1" applyBorder="1" applyAlignment="1">
      <alignment horizontal="center" vertical="center"/>
    </xf>
    <xf numFmtId="164" fontId="28" fillId="0" borderId="74" xfId="6" applyNumberFormat="1" applyFont="1" applyFill="1" applyBorder="1" applyAlignment="1">
      <alignment horizontal="center" vertical="center"/>
    </xf>
    <xf numFmtId="164" fontId="28" fillId="0" borderId="55" xfId="6" applyNumberFormat="1" applyFont="1" applyFill="1" applyBorder="1" applyAlignment="1">
      <alignment horizontal="center" vertical="center"/>
    </xf>
    <xf numFmtId="164" fontId="28" fillId="0" borderId="62" xfId="6" applyNumberFormat="1" applyFont="1" applyFill="1" applyBorder="1" applyAlignment="1">
      <alignment horizontal="center" vertical="center"/>
    </xf>
    <xf numFmtId="164" fontId="28" fillId="0" borderId="57" xfId="6" applyNumberFormat="1" applyFont="1" applyFill="1" applyBorder="1" applyAlignment="1">
      <alignment horizontal="center" vertical="center"/>
    </xf>
    <xf numFmtId="164" fontId="28" fillId="3" borderId="44" xfId="6" applyNumberFormat="1" applyFont="1" applyFill="1" applyBorder="1" applyAlignment="1">
      <alignment horizontal="center" vertical="center"/>
    </xf>
    <xf numFmtId="164" fontId="28" fillId="3" borderId="87" xfId="6" applyNumberFormat="1" applyFont="1" applyFill="1" applyBorder="1" applyAlignment="1">
      <alignment horizontal="center" vertical="center"/>
    </xf>
    <xf numFmtId="164" fontId="28" fillId="3" borderId="28" xfId="6" applyNumberFormat="1" applyFont="1" applyFill="1" applyBorder="1" applyAlignment="1">
      <alignment horizontal="center" vertical="center"/>
    </xf>
    <xf numFmtId="164" fontId="28" fillId="0" borderId="26" xfId="6" applyNumberFormat="1" applyFont="1" applyFill="1" applyBorder="1" applyAlignment="1">
      <alignment horizontal="center" vertical="center"/>
    </xf>
    <xf numFmtId="164" fontId="28" fillId="0" borderId="44" xfId="6" applyNumberFormat="1" applyFont="1" applyFill="1" applyBorder="1" applyAlignment="1">
      <alignment horizontal="center" vertical="center"/>
    </xf>
    <xf numFmtId="164" fontId="28" fillId="0" borderId="49" xfId="6" applyNumberFormat="1" applyFont="1" applyFill="1" applyBorder="1" applyAlignment="1">
      <alignment horizontal="center" vertical="center"/>
    </xf>
    <xf numFmtId="0" fontId="28" fillId="3" borderId="7" xfId="6" applyFont="1" applyFill="1" applyBorder="1" applyAlignment="1">
      <alignment horizontal="center" vertical="center"/>
    </xf>
    <xf numFmtId="0" fontId="28" fillId="3" borderId="6" xfId="6" applyFont="1" applyFill="1" applyBorder="1" applyAlignment="1">
      <alignment horizontal="center" vertical="center"/>
    </xf>
    <xf numFmtId="1" fontId="28" fillId="3" borderId="7" xfId="6" applyNumberFormat="1" applyFont="1" applyFill="1" applyBorder="1" applyAlignment="1">
      <alignment horizontal="center" vertical="center"/>
    </xf>
    <xf numFmtId="1" fontId="28" fillId="0" borderId="6" xfId="6" applyNumberFormat="1" applyFont="1" applyFill="1" applyBorder="1" applyAlignment="1">
      <alignment horizontal="center" vertical="center"/>
    </xf>
    <xf numFmtId="1" fontId="28" fillId="0" borderId="7" xfId="6" applyNumberFormat="1" applyFont="1" applyFill="1" applyBorder="1" applyAlignment="1">
      <alignment horizontal="center" vertical="center"/>
    </xf>
    <xf numFmtId="1" fontId="28" fillId="0" borderId="25" xfId="6" applyNumberFormat="1" applyFont="1" applyFill="1" applyBorder="1" applyAlignment="1">
      <alignment horizontal="center" vertical="center"/>
    </xf>
    <xf numFmtId="3" fontId="28" fillId="3" borderId="40" xfId="6" applyNumberFormat="1" applyFont="1" applyFill="1" applyBorder="1" applyAlignment="1">
      <alignment horizontal="center" vertical="center"/>
    </xf>
    <xf numFmtId="3" fontId="28" fillId="3" borderId="41" xfId="6" applyNumberFormat="1" applyFont="1" applyFill="1" applyBorder="1" applyAlignment="1">
      <alignment horizontal="center" vertical="center"/>
    </xf>
    <xf numFmtId="3" fontId="28" fillId="0" borderId="41" xfId="6" applyNumberFormat="1" applyFont="1" applyFill="1" applyBorder="1" applyAlignment="1">
      <alignment horizontal="center" vertical="center"/>
    </xf>
    <xf numFmtId="3" fontId="28" fillId="0" borderId="60" xfId="6" applyNumberFormat="1" applyFont="1" applyFill="1" applyBorder="1" applyAlignment="1">
      <alignment horizontal="center" vertical="center"/>
    </xf>
    <xf numFmtId="3" fontId="28" fillId="0" borderId="29" xfId="6" applyNumberFormat="1" applyFont="1" applyFill="1" applyBorder="1" applyAlignment="1">
      <alignment horizontal="center" vertical="center"/>
    </xf>
    <xf numFmtId="3" fontId="28" fillId="3" borderId="70" xfId="6" applyNumberFormat="1" applyFont="1" applyFill="1" applyBorder="1" applyAlignment="1">
      <alignment horizontal="center" vertical="center"/>
    </xf>
    <xf numFmtId="3" fontId="28" fillId="0" borderId="70" xfId="6" applyNumberFormat="1" applyFont="1" applyFill="1" applyBorder="1" applyAlignment="1">
      <alignment horizontal="center" vertical="center"/>
    </xf>
    <xf numFmtId="3" fontId="28" fillId="0" borderId="64" xfId="6" applyNumberFormat="1" applyFont="1" applyFill="1" applyBorder="1" applyAlignment="1">
      <alignment horizontal="center" vertical="center"/>
    </xf>
    <xf numFmtId="3" fontId="28" fillId="0" borderId="72" xfId="6" applyNumberFormat="1" applyFont="1" applyFill="1" applyBorder="1" applyAlignment="1">
      <alignment horizontal="center" vertical="center"/>
    </xf>
    <xf numFmtId="0" fontId="29" fillId="4" borderId="60" xfId="6" applyFont="1" applyFill="1" applyBorder="1" applyAlignment="1">
      <alignment horizontal="left" vertical="center"/>
    </xf>
    <xf numFmtId="3" fontId="28" fillId="3" borderId="73" xfId="6" applyNumberFormat="1" applyFont="1" applyFill="1" applyBorder="1" applyAlignment="1">
      <alignment horizontal="center" vertical="center"/>
    </xf>
    <xf numFmtId="3" fontId="28" fillId="0" borderId="73" xfId="6" applyNumberFormat="1" applyFont="1" applyFill="1" applyBorder="1" applyAlignment="1">
      <alignment horizontal="center" vertical="center"/>
    </xf>
    <xf numFmtId="3" fontId="28" fillId="0" borderId="74" xfId="6" applyNumberFormat="1" applyFont="1" applyFill="1" applyBorder="1" applyAlignment="1">
      <alignment horizontal="center" vertical="center"/>
    </xf>
    <xf numFmtId="0" fontId="29" fillId="4" borderId="44" xfId="6" applyFont="1" applyFill="1" applyBorder="1" applyAlignment="1">
      <alignment horizontal="left" vertical="center"/>
    </xf>
    <xf numFmtId="3" fontId="28" fillId="3" borderId="44" xfId="6" applyNumberFormat="1" applyFont="1" applyFill="1" applyBorder="1" applyAlignment="1">
      <alignment horizontal="center" vertical="center"/>
    </xf>
    <xf numFmtId="3" fontId="28" fillId="3" borderId="26" xfId="6" applyNumberFormat="1" applyFont="1" applyFill="1" applyBorder="1" applyAlignment="1">
      <alignment horizontal="center" vertical="center"/>
    </xf>
    <xf numFmtId="3" fontId="28" fillId="0" borderId="26" xfId="6" applyNumberFormat="1" applyFont="1" applyFill="1" applyBorder="1" applyAlignment="1">
      <alignment horizontal="center" vertical="center"/>
    </xf>
    <xf numFmtId="3" fontId="28" fillId="0" borderId="44" xfId="6" applyNumberFormat="1" applyFont="1" applyFill="1" applyBorder="1" applyAlignment="1">
      <alignment horizontal="center" vertical="center"/>
    </xf>
    <xf numFmtId="3" fontId="28" fillId="0" borderId="49" xfId="6" applyNumberFormat="1" applyFont="1" applyFill="1" applyBorder="1" applyAlignment="1">
      <alignment horizontal="center" vertical="center"/>
    </xf>
    <xf numFmtId="164" fontId="28" fillId="3" borderId="40" xfId="6" applyNumberFormat="1" applyFont="1" applyFill="1" applyBorder="1" applyAlignment="1">
      <alignment horizontal="center" vertical="center"/>
    </xf>
    <xf numFmtId="164" fontId="28" fillId="3" borderId="41" xfId="6" applyNumberFormat="1" applyFont="1" applyFill="1" applyBorder="1" applyAlignment="1">
      <alignment horizontal="center" vertical="center"/>
    </xf>
    <xf numFmtId="164" fontId="28" fillId="3" borderId="29" xfId="6" applyNumberFormat="1" applyFont="1" applyFill="1" applyBorder="1" applyAlignment="1">
      <alignment horizontal="center" vertical="center"/>
    </xf>
    <xf numFmtId="164" fontId="28" fillId="3" borderId="63" xfId="6" applyNumberFormat="1" applyFont="1" applyFill="1" applyBorder="1" applyAlignment="1">
      <alignment horizontal="center" vertical="center"/>
    </xf>
    <xf numFmtId="164" fontId="28" fillId="3" borderId="76" xfId="6" applyNumberFormat="1" applyFont="1" applyFill="1" applyBorder="1" applyAlignment="1">
      <alignment horizontal="center" vertical="center"/>
    </xf>
    <xf numFmtId="164" fontId="28" fillId="0" borderId="76" xfId="6" applyNumberFormat="1" applyFont="1" applyFill="1" applyBorder="1" applyAlignment="1">
      <alignment horizontal="center" vertical="center"/>
    </xf>
    <xf numFmtId="164" fontId="28" fillId="3" borderId="77" xfId="6" applyNumberFormat="1" applyFont="1" applyFill="1" applyBorder="1" applyAlignment="1">
      <alignment horizontal="center" vertical="center"/>
    </xf>
    <xf numFmtId="164" fontId="28" fillId="3" borderId="73" xfId="6" applyNumberFormat="1" applyFont="1" applyFill="1" applyBorder="1" applyAlignment="1">
      <alignment horizontal="center" vertical="center"/>
    </xf>
    <xf numFmtId="164" fontId="28" fillId="3" borderId="74" xfId="6" applyNumberFormat="1" applyFont="1" applyFill="1" applyBorder="1" applyAlignment="1">
      <alignment horizontal="center" vertical="center"/>
    </xf>
    <xf numFmtId="0" fontId="29" fillId="4" borderId="39" xfId="6" applyFont="1" applyFill="1" applyBorder="1" applyAlignment="1">
      <alignment horizontal="left" vertical="center"/>
    </xf>
    <xf numFmtId="164" fontId="28" fillId="3" borderId="39" xfId="6" applyNumberFormat="1" applyFont="1" applyFill="1" applyBorder="1" applyAlignment="1">
      <alignment horizontal="center" vertical="center"/>
    </xf>
    <xf numFmtId="164" fontId="28" fillId="3" borderId="32" xfId="6" applyNumberFormat="1" applyFont="1" applyFill="1" applyBorder="1" applyAlignment="1">
      <alignment horizontal="center" vertical="center"/>
    </xf>
    <xf numFmtId="164" fontId="28" fillId="3" borderId="33" xfId="6" applyNumberFormat="1" applyFont="1" applyFill="1" applyBorder="1" applyAlignment="1">
      <alignment horizontal="center" vertical="center"/>
    </xf>
    <xf numFmtId="0" fontId="29" fillId="3" borderId="24" xfId="6" applyFont="1" applyFill="1" applyBorder="1" applyAlignment="1">
      <alignment vertical="top"/>
    </xf>
    <xf numFmtId="0" fontId="29" fillId="3" borderId="21" xfId="6" applyFont="1" applyFill="1" applyBorder="1" applyAlignment="1">
      <alignment vertical="top"/>
    </xf>
    <xf numFmtId="0" fontId="28" fillId="3" borderId="21" xfId="6" applyFont="1" applyFill="1" applyBorder="1"/>
    <xf numFmtId="0" fontId="28" fillId="0" borderId="31" xfId="6" applyFont="1" applyBorder="1"/>
    <xf numFmtId="0" fontId="31" fillId="3" borderId="1" xfId="6" applyFont="1" applyFill="1" applyBorder="1" applyAlignment="1">
      <alignment vertical="center"/>
    </xf>
    <xf numFmtId="0" fontId="31" fillId="3" borderId="0" xfId="6" applyFont="1" applyFill="1" applyBorder="1" applyAlignment="1">
      <alignment vertical="center"/>
    </xf>
    <xf numFmtId="0" fontId="31" fillId="3" borderId="88" xfId="6" applyFont="1" applyFill="1" applyBorder="1" applyAlignment="1">
      <alignment vertical="center"/>
    </xf>
    <xf numFmtId="0" fontId="28" fillId="3" borderId="0" xfId="6" applyFont="1" applyFill="1" applyBorder="1" applyAlignment="1">
      <alignment horizontal="center" vertical="center"/>
    </xf>
    <xf numFmtId="0" fontId="28" fillId="3" borderId="0" xfId="6" applyFont="1" applyFill="1" applyBorder="1" applyAlignment="1">
      <alignment vertical="center"/>
    </xf>
    <xf numFmtId="0" fontId="28" fillId="0" borderId="30" xfId="6" applyFont="1" applyBorder="1" applyAlignment="1">
      <alignment vertical="center"/>
    </xf>
    <xf numFmtId="0" fontId="28" fillId="0" borderId="0" xfId="6" applyFont="1" applyAlignment="1">
      <alignment vertical="center"/>
    </xf>
    <xf numFmtId="0" fontId="29" fillId="3" borderId="1" xfId="6" applyFont="1" applyFill="1" applyBorder="1" applyAlignment="1"/>
    <xf numFmtId="0" fontId="29" fillId="3" borderId="0" xfId="6" applyFont="1" applyFill="1" applyBorder="1" applyAlignment="1"/>
    <xf numFmtId="0" fontId="28" fillId="3" borderId="0" xfId="6" applyFont="1" applyFill="1" applyBorder="1"/>
    <xf numFmtId="0" fontId="28" fillId="0" borderId="30" xfId="6" applyFont="1" applyBorder="1"/>
    <xf numFmtId="0" fontId="28" fillId="3" borderId="1" xfId="6" applyFont="1" applyFill="1" applyBorder="1" applyAlignment="1">
      <alignment vertical="top"/>
    </xf>
    <xf numFmtId="0" fontId="29" fillId="3" borderId="0" xfId="6" applyFont="1" applyFill="1" applyBorder="1" applyAlignment="1">
      <alignment vertical="top"/>
    </xf>
    <xf numFmtId="0" fontId="28" fillId="3" borderId="2" xfId="6" applyFont="1" applyFill="1" applyBorder="1" applyAlignment="1">
      <alignment vertical="top"/>
    </xf>
    <xf numFmtId="0" fontId="28" fillId="0" borderId="0" xfId="6" applyFont="1" applyAlignment="1">
      <alignment horizontal="center"/>
    </xf>
    <xf numFmtId="0" fontId="29" fillId="0" borderId="0" xfId="6" applyFont="1"/>
    <xf numFmtId="0" fontId="28" fillId="0" borderId="0" xfId="6" applyFont="1" applyFill="1" applyAlignment="1">
      <alignment horizontal="center"/>
    </xf>
    <xf numFmtId="0" fontId="8" fillId="0" borderId="0" xfId="0" applyFont="1" applyAlignment="1">
      <alignment vertical="top"/>
    </xf>
    <xf numFmtId="0" fontId="13" fillId="0" borderId="5" xfId="1" applyFont="1" applyBorder="1" applyAlignment="1" applyProtection="1">
      <alignment horizontal="center" vertical="center" wrapText="1"/>
    </xf>
    <xf numFmtId="0" fontId="13" fillId="0" borderId="9" xfId="1" applyFont="1" applyBorder="1" applyAlignment="1" applyProtection="1">
      <alignment horizontal="center" vertical="center" wrapText="1"/>
    </xf>
    <xf numFmtId="0" fontId="13" fillId="0" borderId="25" xfId="1" applyFont="1" applyBorder="1" applyAlignment="1" applyProtection="1">
      <alignment horizontal="center" vertical="center" wrapText="1"/>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25" xfId="0" applyFont="1" applyBorder="1" applyAlignment="1">
      <alignment horizontal="center" vertical="center"/>
    </xf>
    <xf numFmtId="0" fontId="3" fillId="0" borderId="41"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2" xfId="0" applyFont="1" applyBorder="1" applyAlignment="1">
      <alignment horizontal="center" vertical="center"/>
    </xf>
    <xf numFmtId="0" fontId="3" fillId="2" borderId="17" xfId="1" applyFont="1" applyFill="1" applyBorder="1" applyAlignment="1" applyProtection="1">
      <alignment horizontal="center" vertical="center" wrapText="1"/>
    </xf>
    <xf numFmtId="0" fontId="3" fillId="2" borderId="18" xfId="1" applyFont="1" applyFill="1" applyBorder="1" applyAlignment="1" applyProtection="1">
      <alignment horizontal="center" vertical="center" wrapText="1"/>
    </xf>
    <xf numFmtId="0" fontId="3" fillId="2" borderId="24"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pplyAlignment="1">
      <alignment horizontal="center" vertical="center" wrapText="1"/>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27" fillId="4" borderId="45" xfId="6" applyFont="1" applyFill="1" applyBorder="1" applyAlignment="1">
      <alignment horizontal="center" vertical="center"/>
    </xf>
    <xf numFmtId="0" fontId="27" fillId="4" borderId="12" xfId="6" applyFont="1" applyFill="1" applyBorder="1" applyAlignment="1">
      <alignment horizontal="center" vertical="center"/>
    </xf>
    <xf numFmtId="0" fontId="27" fillId="4" borderId="29" xfId="6" applyFont="1" applyFill="1" applyBorder="1" applyAlignment="1">
      <alignment horizontal="center" vertical="center"/>
    </xf>
    <xf numFmtId="0" fontId="29" fillId="4" borderId="52" xfId="6" applyFont="1" applyFill="1" applyBorder="1" applyAlignment="1">
      <alignment horizontal="center" vertical="center"/>
    </xf>
    <xf numFmtId="0" fontId="29" fillId="4" borderId="53" xfId="6" applyFont="1" applyFill="1" applyBorder="1" applyAlignment="1">
      <alignment horizontal="center" vertical="center"/>
    </xf>
    <xf numFmtId="0" fontId="29" fillId="4" borderId="54" xfId="6" applyFont="1" applyFill="1" applyBorder="1" applyAlignment="1">
      <alignment horizontal="center" vertical="center"/>
    </xf>
    <xf numFmtId="0" fontId="29" fillId="4" borderId="55" xfId="6" applyFont="1" applyFill="1" applyBorder="1" applyAlignment="1">
      <alignment horizontal="center" vertical="center"/>
    </xf>
    <xf numFmtId="0" fontId="29" fillId="4" borderId="56" xfId="6" applyFont="1" applyFill="1" applyBorder="1" applyAlignment="1">
      <alignment horizontal="center" vertical="center"/>
    </xf>
    <xf numFmtId="0" fontId="29" fillId="4" borderId="57" xfId="6" applyFont="1" applyFill="1" applyBorder="1" applyAlignment="1">
      <alignment horizontal="center" vertical="center"/>
    </xf>
    <xf numFmtId="44" fontId="30" fillId="4" borderId="22" xfId="7" applyFont="1" applyFill="1" applyBorder="1" applyAlignment="1">
      <alignment horizontal="center" vertical="center" textRotation="90"/>
    </xf>
    <xf numFmtId="44" fontId="30" fillId="4" borderId="61" xfId="7" applyFont="1" applyFill="1" applyBorder="1" applyAlignment="1">
      <alignment horizontal="center" vertical="center" textRotation="90"/>
    </xf>
    <xf numFmtId="44" fontId="30" fillId="4" borderId="65" xfId="7" applyFont="1" applyFill="1" applyBorder="1" applyAlignment="1">
      <alignment horizontal="center" vertical="center" textRotation="90"/>
    </xf>
    <xf numFmtId="44" fontId="30" fillId="4" borderId="86" xfId="7" applyFont="1" applyFill="1" applyBorder="1" applyAlignment="1">
      <alignment horizontal="center" vertical="center" textRotation="90"/>
    </xf>
    <xf numFmtId="0" fontId="29" fillId="4" borderId="59" xfId="6" applyFont="1" applyFill="1" applyBorder="1" applyAlignment="1">
      <alignment horizontal="center" vertical="center" textRotation="90" wrapText="1"/>
    </xf>
    <xf numFmtId="0" fontId="29" fillId="4" borderId="14" xfId="6" applyFont="1" applyFill="1" applyBorder="1" applyAlignment="1">
      <alignment horizontal="center" vertical="center" textRotation="90" wrapText="1"/>
    </xf>
    <xf numFmtId="0" fontId="29" fillId="4" borderId="14" xfId="6" applyFont="1" applyFill="1" applyBorder="1" applyAlignment="1">
      <alignment horizontal="center" vertical="center" textRotation="90"/>
    </xf>
    <xf numFmtId="0" fontId="29" fillId="4" borderId="63" xfId="6" applyFont="1" applyFill="1" applyBorder="1" applyAlignment="1">
      <alignment horizontal="center" vertical="center" textRotation="90"/>
    </xf>
    <xf numFmtId="0" fontId="29" fillId="4" borderId="66" xfId="6" applyFont="1" applyFill="1" applyBorder="1" applyAlignment="1">
      <alignment horizontal="center" vertical="center" textRotation="90" wrapText="1"/>
    </xf>
    <xf numFmtId="0" fontId="29" fillId="4" borderId="62" xfId="6" applyFont="1" applyFill="1" applyBorder="1" applyAlignment="1">
      <alignment horizontal="center" vertical="center" textRotation="90"/>
    </xf>
    <xf numFmtId="0" fontId="29" fillId="4" borderId="64" xfId="6" applyFont="1" applyFill="1" applyBorder="1" applyAlignment="1">
      <alignment horizontal="center" vertical="center" textRotation="90"/>
    </xf>
    <xf numFmtId="0" fontId="29" fillId="4" borderId="60" xfId="6" applyFont="1" applyFill="1" applyBorder="1" applyAlignment="1">
      <alignment horizontal="center" vertical="center" textRotation="90" wrapText="1"/>
    </xf>
    <xf numFmtId="0" fontId="29" fillId="4" borderId="44" xfId="6" applyFont="1" applyFill="1" applyBorder="1" applyAlignment="1">
      <alignment horizontal="center" vertical="center" textRotation="90"/>
    </xf>
    <xf numFmtId="0" fontId="29" fillId="3" borderId="3" xfId="6" applyFont="1" applyFill="1" applyBorder="1" applyAlignment="1">
      <alignment horizontal="left" vertical="top" wrapText="1"/>
    </xf>
    <xf numFmtId="0" fontId="29" fillId="3" borderId="20" xfId="6" applyFont="1" applyFill="1" applyBorder="1" applyAlignment="1">
      <alignment horizontal="left" vertical="top" wrapText="1"/>
    </xf>
    <xf numFmtId="0" fontId="30" fillId="4" borderId="11" xfId="6" applyFont="1" applyFill="1" applyBorder="1" applyAlignment="1">
      <alignment horizontal="left" vertical="center"/>
    </xf>
    <xf numFmtId="0" fontId="29" fillId="4" borderId="7" xfId="6" applyFont="1" applyFill="1" applyBorder="1" applyAlignment="1">
      <alignment horizontal="left" vertical="center"/>
    </xf>
    <xf numFmtId="0" fontId="30" fillId="4" borderId="22" xfId="6" applyFont="1" applyFill="1" applyBorder="1" applyAlignment="1">
      <alignment horizontal="center" vertical="center" textRotation="90"/>
    </xf>
    <xf numFmtId="0" fontId="30" fillId="4" borderId="65" xfId="6" applyFont="1" applyFill="1" applyBorder="1" applyAlignment="1">
      <alignment horizontal="center" vertical="center" textRotation="90"/>
    </xf>
    <xf numFmtId="0" fontId="30" fillId="4" borderId="86" xfId="6" applyFont="1" applyFill="1" applyBorder="1" applyAlignment="1">
      <alignment horizontal="center" vertical="center" textRotation="90"/>
    </xf>
    <xf numFmtId="0" fontId="29" fillId="4" borderId="41" xfId="6" applyFont="1" applyFill="1" applyBorder="1" applyAlignment="1">
      <alignment horizontal="left" vertical="center"/>
    </xf>
    <xf numFmtId="0" fontId="29" fillId="4" borderId="42" xfId="6" applyFont="1" applyFill="1" applyBorder="1" applyAlignment="1">
      <alignment horizontal="left" vertical="center"/>
    </xf>
    <xf numFmtId="0" fontId="29" fillId="4" borderId="70" xfId="6" applyFont="1" applyFill="1" applyBorder="1" applyAlignment="1">
      <alignment horizontal="left" vertical="center"/>
    </xf>
    <xf numFmtId="0" fontId="29" fillId="4" borderId="75" xfId="6" applyFont="1" applyFill="1" applyBorder="1" applyAlignment="1">
      <alignment horizontal="left" vertical="center"/>
    </xf>
    <xf numFmtId="0" fontId="30" fillId="4" borderId="61" xfId="6" applyFont="1" applyFill="1" applyBorder="1" applyAlignment="1">
      <alignment horizontal="center" vertical="center" textRotation="90"/>
    </xf>
    <xf numFmtId="0" fontId="30" fillId="4" borderId="78" xfId="6" applyFont="1" applyFill="1" applyBorder="1" applyAlignment="1">
      <alignment horizontal="center" vertical="center" textRotation="90"/>
    </xf>
    <xf numFmtId="0" fontId="29" fillId="4" borderId="40" xfId="6" applyFont="1" applyFill="1" applyBorder="1" applyAlignment="1">
      <alignment horizontal="left" vertical="center"/>
    </xf>
    <xf numFmtId="0" fontId="29" fillId="4" borderId="63" xfId="6" applyFont="1" applyFill="1" applyBorder="1" applyAlignment="1">
      <alignment horizontal="left" vertical="center"/>
    </xf>
    <xf numFmtId="0" fontId="29" fillId="4" borderId="39" xfId="6" applyFont="1" applyFill="1" applyBorder="1" applyAlignment="1">
      <alignment horizontal="center" vertical="center" textRotation="90"/>
    </xf>
  </cellXfs>
  <cellStyles count="20">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e/MOP/Berichte/2012-13/Abbildungen/Tankbuch/Tabellen%20f&#252;r%20TankBericht2013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0"/>
      <sheetName val="1"/>
      <sheetName val="2"/>
      <sheetName val="3"/>
      <sheetName val="4"/>
      <sheetName val="5"/>
      <sheetName val="6"/>
      <sheetName val="7"/>
      <sheetName val="8"/>
      <sheetName val="9"/>
      <sheetName val="10"/>
      <sheetName val="11"/>
      <sheetName val="12"/>
      <sheetName val="13"/>
      <sheetName val="14"/>
      <sheetName val="15"/>
      <sheetName val="16"/>
      <sheetName val="17"/>
      <sheetName val="19"/>
      <sheetName val="18"/>
      <sheetName val="20"/>
      <sheetName val="21"/>
      <sheetName val="22"/>
      <sheetName val="23"/>
      <sheetName val="24"/>
      <sheetName val="25"/>
      <sheetName val="26"/>
      <sheetName val="27"/>
      <sheetName val="28"/>
      <sheetName val="30"/>
      <sheetName val="29"/>
      <sheetName val="31"/>
      <sheetName val="33"/>
      <sheetName val="32"/>
      <sheetName val="34"/>
      <sheetName val="35"/>
      <sheetName val="36"/>
      <sheetName val="37"/>
      <sheetName val="38"/>
      <sheetName val="39"/>
      <sheetName val="40"/>
      <sheetName val="41"/>
      <sheetName val="42"/>
    </sheetNames>
    <sheetDataSet>
      <sheetData sheetId="0"/>
      <sheetData sheetId="1">
        <row r="9">
          <cell r="B9" t="str">
            <v>bis 1399</v>
          </cell>
          <cell r="C9" t="str">
            <v>bis 3 Jahre</v>
          </cell>
        </row>
        <row r="10">
          <cell r="B10" t="str">
            <v>1400 - 1599</v>
          </cell>
          <cell r="C10" t="str">
            <v>4-6 Jahre</v>
          </cell>
        </row>
        <row r="11">
          <cell r="B11" t="str">
            <v>1600 - 1999</v>
          </cell>
          <cell r="C11" t="str">
            <v>7-9 Jahre</v>
          </cell>
        </row>
        <row r="12">
          <cell r="B12" t="str">
            <v>2000 u. mehr</v>
          </cell>
          <cell r="C12" t="str">
            <v>10 Jahre und älter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L46"/>
  <sheetViews>
    <sheetView showGridLines="0" zoomScale="85" zoomScaleNormal="85" workbookViewId="0">
      <selection activeCell="B2" sqref="B2:L25"/>
    </sheetView>
  </sheetViews>
  <sheetFormatPr baseColWidth="10" defaultColWidth="11.453125" defaultRowHeight="12.5"/>
  <cols>
    <col min="1" max="1" width="1.26953125" style="2" customWidth="1"/>
    <col min="2" max="2" width="28.1796875" style="3" customWidth="1"/>
    <col min="3" max="12" width="10.7265625" style="2" customWidth="1"/>
    <col min="13" max="16384" width="11.453125" style="2"/>
  </cols>
  <sheetData>
    <row r="1" spans="2:12" ht="6.75" customHeight="1" thickBot="1"/>
    <row r="2" spans="2:12" s="129" customFormat="1" ht="22.5" customHeight="1" thickBot="1">
      <c r="B2" s="635" t="s">
        <v>107</v>
      </c>
      <c r="C2" s="636"/>
      <c r="D2" s="636"/>
      <c r="E2" s="636"/>
      <c r="F2" s="636"/>
      <c r="G2" s="636"/>
      <c r="H2" s="636"/>
      <c r="I2" s="636"/>
      <c r="J2" s="636"/>
      <c r="K2" s="636"/>
      <c r="L2" s="637"/>
    </row>
    <row r="3" spans="2:12" s="129" customFormat="1" ht="15" customHeight="1" thickBot="1">
      <c r="B3" s="126"/>
      <c r="C3" s="126"/>
      <c r="D3" s="126"/>
      <c r="E3" s="126"/>
      <c r="F3" s="126"/>
      <c r="G3" s="126"/>
      <c r="H3" s="126"/>
      <c r="I3" s="126"/>
      <c r="J3" s="126"/>
      <c r="K3" s="126"/>
      <c r="L3" s="126"/>
    </row>
    <row r="4" spans="2:12" s="80" customFormat="1" ht="15.75" customHeight="1" thickBot="1">
      <c r="B4" s="221"/>
      <c r="C4" s="494">
        <v>2004</v>
      </c>
      <c r="D4" s="494">
        <v>2005</v>
      </c>
      <c r="E4" s="34">
        <v>2006</v>
      </c>
      <c r="F4" s="34">
        <v>2007</v>
      </c>
      <c r="G4" s="34">
        <v>2008</v>
      </c>
      <c r="H4" s="494">
        <v>2009</v>
      </c>
      <c r="I4" s="494">
        <v>2010</v>
      </c>
      <c r="J4" s="494">
        <v>2011</v>
      </c>
      <c r="K4" s="494">
        <v>2012</v>
      </c>
      <c r="L4" s="495">
        <v>2013</v>
      </c>
    </row>
    <row r="5" spans="2:12" s="80" customFormat="1" ht="15" customHeight="1" thickBot="1">
      <c r="B5" s="265"/>
      <c r="C5" s="490"/>
      <c r="D5" s="490"/>
      <c r="E5" s="233"/>
      <c r="F5" s="233"/>
      <c r="G5" s="233"/>
      <c r="H5" s="267"/>
      <c r="I5" s="267"/>
      <c r="L5" s="353"/>
    </row>
    <row r="6" spans="2:12" s="80" customFormat="1" ht="25" customHeight="1" thickBot="1">
      <c r="B6" s="112" t="s">
        <v>0</v>
      </c>
      <c r="C6" s="72">
        <v>1033</v>
      </c>
      <c r="D6" s="73">
        <v>968</v>
      </c>
      <c r="E6" s="73">
        <v>907</v>
      </c>
      <c r="F6" s="73">
        <v>904</v>
      </c>
      <c r="G6" s="132">
        <v>1062</v>
      </c>
      <c r="H6" s="496">
        <v>982</v>
      </c>
      <c r="I6" s="498">
        <v>1042</v>
      </c>
      <c r="J6" s="131">
        <v>1074</v>
      </c>
      <c r="K6" s="497">
        <v>1173</v>
      </c>
      <c r="L6" s="312">
        <v>1517</v>
      </c>
    </row>
    <row r="7" spans="2:12" s="80" customFormat="1" ht="15" customHeight="1" thickBot="1">
      <c r="B7" s="265"/>
      <c r="C7" s="322"/>
      <c r="D7" s="82"/>
      <c r="E7" s="82"/>
      <c r="F7" s="82"/>
      <c r="G7" s="353"/>
      <c r="H7" s="353"/>
      <c r="K7" s="318"/>
      <c r="L7" s="318"/>
    </row>
    <row r="8" spans="2:12" s="80" customFormat="1" ht="25" customHeight="1">
      <c r="B8" s="110" t="s">
        <v>57</v>
      </c>
      <c r="C8" s="104"/>
      <c r="D8" s="96"/>
      <c r="E8" s="96"/>
      <c r="F8" s="96"/>
      <c r="G8" s="201"/>
      <c r="H8" s="201"/>
      <c r="I8" s="184"/>
      <c r="J8" s="184"/>
      <c r="K8" s="319"/>
      <c r="L8" s="320"/>
    </row>
    <row r="9" spans="2:12" s="80" customFormat="1" ht="25" customHeight="1">
      <c r="B9" s="113" t="s">
        <v>1</v>
      </c>
      <c r="C9" s="397">
        <v>342</v>
      </c>
      <c r="D9" s="398">
        <v>320</v>
      </c>
      <c r="E9" s="398">
        <v>319</v>
      </c>
      <c r="F9" s="398">
        <v>282</v>
      </c>
      <c r="G9" s="399">
        <v>339</v>
      </c>
      <c r="H9" s="399">
        <v>295</v>
      </c>
      <c r="I9" s="400">
        <v>300</v>
      </c>
      <c r="J9" s="400">
        <v>309</v>
      </c>
      <c r="K9" s="491">
        <v>341</v>
      </c>
      <c r="L9" s="380">
        <v>446</v>
      </c>
    </row>
    <row r="10" spans="2:12" s="80" customFormat="1" ht="25" customHeight="1">
      <c r="B10" s="113" t="s">
        <v>2</v>
      </c>
      <c r="C10" s="321">
        <v>361</v>
      </c>
      <c r="D10" s="81">
        <v>345</v>
      </c>
      <c r="E10" s="81">
        <v>292</v>
      </c>
      <c r="F10" s="81">
        <v>316</v>
      </c>
      <c r="G10" s="200">
        <v>407</v>
      </c>
      <c r="H10" s="200">
        <v>416</v>
      </c>
      <c r="I10" s="136">
        <v>446</v>
      </c>
      <c r="J10" s="136">
        <v>433</v>
      </c>
      <c r="K10" s="492">
        <v>470</v>
      </c>
      <c r="L10" s="378">
        <v>648</v>
      </c>
    </row>
    <row r="11" spans="2:12" s="80" customFormat="1" ht="25" customHeight="1">
      <c r="B11" s="113" t="s">
        <v>3</v>
      </c>
      <c r="C11" s="321">
        <v>166</v>
      </c>
      <c r="D11" s="81">
        <v>138</v>
      </c>
      <c r="E11" s="81">
        <v>138</v>
      </c>
      <c r="F11" s="81">
        <v>149</v>
      </c>
      <c r="G11" s="138">
        <v>139</v>
      </c>
      <c r="H11" s="138">
        <v>123</v>
      </c>
      <c r="I11" s="136">
        <v>133</v>
      </c>
      <c r="J11" s="136">
        <v>158</v>
      </c>
      <c r="K11" s="492">
        <v>184</v>
      </c>
      <c r="L11" s="378">
        <v>211</v>
      </c>
    </row>
    <row r="12" spans="2:12" s="80" customFormat="1" ht="25" customHeight="1" thickBot="1">
      <c r="B12" s="27" t="s">
        <v>12</v>
      </c>
      <c r="C12" s="323">
        <v>164</v>
      </c>
      <c r="D12" s="29">
        <v>165</v>
      </c>
      <c r="E12" s="29">
        <v>158</v>
      </c>
      <c r="F12" s="29">
        <v>157</v>
      </c>
      <c r="G12" s="29">
        <v>177</v>
      </c>
      <c r="H12" s="29">
        <v>148</v>
      </c>
      <c r="I12" s="140">
        <v>163</v>
      </c>
      <c r="J12" s="140">
        <v>174</v>
      </c>
      <c r="K12" s="493">
        <v>178</v>
      </c>
      <c r="L12" s="379">
        <v>212</v>
      </c>
    </row>
    <row r="13" spans="2:12" s="80" customFormat="1" ht="15" customHeight="1" thickBot="1">
      <c r="B13" s="265"/>
      <c r="C13" s="322"/>
      <c r="D13" s="82"/>
      <c r="E13" s="82"/>
      <c r="F13" s="82"/>
      <c r="G13" s="185"/>
      <c r="H13" s="185"/>
      <c r="I13" s="185"/>
      <c r="J13" s="185"/>
      <c r="K13" s="318"/>
      <c r="L13" s="318"/>
    </row>
    <row r="14" spans="2:12" s="80" customFormat="1" ht="25" customHeight="1">
      <c r="B14" s="110" t="s">
        <v>60</v>
      </c>
      <c r="C14" s="104"/>
      <c r="D14" s="96"/>
      <c r="E14" s="96"/>
      <c r="F14" s="96"/>
      <c r="G14" s="263"/>
      <c r="H14" s="263"/>
      <c r="I14" s="263"/>
      <c r="J14" s="263"/>
      <c r="K14" s="319"/>
      <c r="L14" s="320"/>
    </row>
    <row r="15" spans="2:12" s="80" customFormat="1" ht="28" customHeight="1">
      <c r="B15" s="113" t="s">
        <v>4</v>
      </c>
      <c r="C15" s="397">
        <v>458</v>
      </c>
      <c r="D15" s="398">
        <v>407</v>
      </c>
      <c r="E15" s="398">
        <v>397</v>
      </c>
      <c r="F15" s="398">
        <v>394</v>
      </c>
      <c r="G15" s="202">
        <v>468</v>
      </c>
      <c r="H15" s="202">
        <v>449</v>
      </c>
      <c r="I15" s="400">
        <v>475</v>
      </c>
      <c r="J15" s="400">
        <v>468</v>
      </c>
      <c r="K15" s="491">
        <v>529</v>
      </c>
      <c r="L15" s="380">
        <v>710</v>
      </c>
    </row>
    <row r="16" spans="2:12" s="80" customFormat="1" ht="28" customHeight="1">
      <c r="B16" s="113" t="s">
        <v>5</v>
      </c>
      <c r="C16" s="321">
        <v>214</v>
      </c>
      <c r="D16" s="81">
        <v>212</v>
      </c>
      <c r="E16" s="81">
        <v>203</v>
      </c>
      <c r="F16" s="81">
        <v>215</v>
      </c>
      <c r="G16" s="138">
        <v>256</v>
      </c>
      <c r="H16" s="138">
        <v>232</v>
      </c>
      <c r="I16" s="136">
        <v>248</v>
      </c>
      <c r="J16" s="136">
        <v>243</v>
      </c>
      <c r="K16" s="492">
        <v>274</v>
      </c>
      <c r="L16" s="378">
        <v>343</v>
      </c>
    </row>
    <row r="17" spans="2:12" s="80" customFormat="1" ht="28" customHeight="1">
      <c r="B17" s="113" t="s">
        <v>160</v>
      </c>
      <c r="C17" s="321">
        <v>221</v>
      </c>
      <c r="D17" s="81">
        <v>225</v>
      </c>
      <c r="E17" s="81">
        <v>203</v>
      </c>
      <c r="F17" s="81">
        <v>192</v>
      </c>
      <c r="G17" s="138">
        <v>219</v>
      </c>
      <c r="H17" s="138">
        <v>194</v>
      </c>
      <c r="I17" s="136">
        <v>211</v>
      </c>
      <c r="J17" s="136">
        <v>223</v>
      </c>
      <c r="K17" s="492">
        <v>236</v>
      </c>
      <c r="L17" s="378">
        <v>296</v>
      </c>
    </row>
    <row r="18" spans="2:12" s="80" customFormat="1" ht="28" customHeight="1">
      <c r="B18" s="113" t="s">
        <v>161</v>
      </c>
      <c r="C18" s="321">
        <v>85</v>
      </c>
      <c r="D18" s="81">
        <v>73</v>
      </c>
      <c r="E18" s="81">
        <v>71</v>
      </c>
      <c r="F18" s="81">
        <v>58</v>
      </c>
      <c r="G18" s="138">
        <v>75</v>
      </c>
      <c r="H18" s="138">
        <v>69</v>
      </c>
      <c r="I18" s="136">
        <v>76</v>
      </c>
      <c r="J18" s="136">
        <v>99</v>
      </c>
      <c r="K18" s="492">
        <v>96</v>
      </c>
      <c r="L18" s="378">
        <v>112</v>
      </c>
    </row>
    <row r="19" spans="2:12" s="80" customFormat="1" ht="28" customHeight="1" thickBot="1">
      <c r="B19" s="27" t="s">
        <v>162</v>
      </c>
      <c r="C19" s="323">
        <v>55</v>
      </c>
      <c r="D19" s="29">
        <v>51</v>
      </c>
      <c r="E19" s="29">
        <v>33</v>
      </c>
      <c r="F19" s="142">
        <v>45</v>
      </c>
      <c r="G19" s="142">
        <v>44</v>
      </c>
      <c r="H19" s="142">
        <v>38</v>
      </c>
      <c r="I19" s="140">
        <v>32</v>
      </c>
      <c r="J19" s="140">
        <v>41</v>
      </c>
      <c r="K19" s="493">
        <v>38</v>
      </c>
      <c r="L19" s="379">
        <v>56</v>
      </c>
    </row>
    <row r="20" spans="2:12" s="80" customFormat="1" ht="15" customHeight="1" thickBot="1">
      <c r="B20" s="265"/>
      <c r="C20" s="322"/>
      <c r="D20" s="82"/>
      <c r="E20" s="82"/>
      <c r="F20" s="82"/>
      <c r="G20" s="185"/>
      <c r="H20" s="185"/>
      <c r="I20" s="185"/>
      <c r="J20" s="185"/>
      <c r="K20" s="318"/>
      <c r="L20" s="318"/>
    </row>
    <row r="21" spans="2:12" s="80" customFormat="1" ht="25" customHeight="1">
      <c r="B21" s="110" t="s">
        <v>59</v>
      </c>
      <c r="C21" s="104"/>
      <c r="D21" s="96"/>
      <c r="E21" s="96"/>
      <c r="F21" s="96"/>
      <c r="G21" s="263"/>
      <c r="H21" s="263"/>
      <c r="I21" s="263"/>
      <c r="J21" s="263"/>
      <c r="K21" s="319"/>
      <c r="L21" s="320"/>
    </row>
    <row r="22" spans="2:12" s="80" customFormat="1" ht="25" customHeight="1">
      <c r="B22" s="113" t="s">
        <v>6</v>
      </c>
      <c r="C22" s="397">
        <v>194</v>
      </c>
      <c r="D22" s="398">
        <v>169</v>
      </c>
      <c r="E22" s="398">
        <v>153</v>
      </c>
      <c r="F22" s="398">
        <v>170</v>
      </c>
      <c r="G22" s="202">
        <v>197</v>
      </c>
      <c r="H22" s="202">
        <v>166</v>
      </c>
      <c r="I22" s="400">
        <v>150</v>
      </c>
      <c r="J22" s="400">
        <v>143</v>
      </c>
      <c r="K22" s="491">
        <v>142</v>
      </c>
      <c r="L22" s="380">
        <v>216</v>
      </c>
    </row>
    <row r="23" spans="2:12" s="80" customFormat="1" ht="25" customHeight="1">
      <c r="B23" s="113" t="s">
        <v>7</v>
      </c>
      <c r="C23" s="321">
        <v>514</v>
      </c>
      <c r="D23" s="81">
        <v>475</v>
      </c>
      <c r="E23" s="81">
        <v>473</v>
      </c>
      <c r="F23" s="81">
        <v>435</v>
      </c>
      <c r="G23" s="200">
        <v>572</v>
      </c>
      <c r="H23" s="200">
        <v>525</v>
      </c>
      <c r="I23" s="136">
        <v>577</v>
      </c>
      <c r="J23" s="136">
        <v>579</v>
      </c>
      <c r="K23" s="492">
        <v>638</v>
      </c>
      <c r="L23" s="378">
        <v>775</v>
      </c>
    </row>
    <row r="24" spans="2:12" s="80" customFormat="1" ht="25" customHeight="1">
      <c r="B24" s="113" t="s">
        <v>8</v>
      </c>
      <c r="C24" s="321">
        <v>277</v>
      </c>
      <c r="D24" s="81">
        <v>271</v>
      </c>
      <c r="E24" s="81">
        <v>238</v>
      </c>
      <c r="F24" s="81">
        <v>255</v>
      </c>
      <c r="G24" s="138">
        <v>255</v>
      </c>
      <c r="H24" s="138">
        <v>255</v>
      </c>
      <c r="I24" s="355">
        <v>264</v>
      </c>
      <c r="J24" s="355">
        <v>305</v>
      </c>
      <c r="K24" s="492">
        <v>332</v>
      </c>
      <c r="L24" s="378">
        <v>430</v>
      </c>
    </row>
    <row r="25" spans="2:12" s="80" customFormat="1" ht="25" customHeight="1" thickBot="1">
      <c r="B25" s="27" t="s">
        <v>9</v>
      </c>
      <c r="C25" s="323">
        <v>48</v>
      </c>
      <c r="D25" s="29">
        <v>53</v>
      </c>
      <c r="E25" s="29">
        <v>43</v>
      </c>
      <c r="F25" s="29">
        <v>44</v>
      </c>
      <c r="G25" s="142">
        <v>38</v>
      </c>
      <c r="H25" s="142">
        <v>36</v>
      </c>
      <c r="I25" s="139">
        <v>51</v>
      </c>
      <c r="J25" s="139">
        <v>47</v>
      </c>
      <c r="K25" s="493">
        <v>61</v>
      </c>
      <c r="L25" s="379">
        <v>96</v>
      </c>
    </row>
    <row r="26" spans="2:12" s="80" customFormat="1" ht="15.75" customHeight="1">
      <c r="B26" s="3"/>
      <c r="C26" s="2"/>
      <c r="D26" s="2"/>
      <c r="E26" s="2"/>
      <c r="F26" s="2"/>
      <c r="G26" s="2"/>
      <c r="H26" s="2"/>
      <c r="I26" s="2"/>
      <c r="J26" s="2"/>
      <c r="K26" s="2"/>
      <c r="L26" s="2"/>
    </row>
    <row r="27" spans="2:12">
      <c r="D27" s="425"/>
      <c r="E27" s="425"/>
      <c r="F27" s="425"/>
      <c r="G27" s="425"/>
      <c r="H27" s="425"/>
      <c r="I27" s="425"/>
      <c r="J27" s="425"/>
      <c r="K27"/>
    </row>
    <row r="28" spans="2:12">
      <c r="B28" s="12"/>
      <c r="D28" s="425"/>
      <c r="E28" s="425"/>
      <c r="F28" s="425"/>
      <c r="G28" s="425"/>
      <c r="H28" s="425"/>
      <c r="I28" s="425"/>
      <c r="J28" s="425"/>
      <c r="K28"/>
    </row>
    <row r="29" spans="2:12">
      <c r="D29" s="425"/>
      <c r="E29" s="425"/>
      <c r="F29" s="425"/>
      <c r="G29" s="425"/>
      <c r="H29" s="425"/>
      <c r="I29" s="425"/>
      <c r="J29" s="425"/>
      <c r="K29"/>
    </row>
    <row r="30" spans="2:12">
      <c r="D30" s="425"/>
      <c r="E30" s="425"/>
      <c r="F30" s="425"/>
      <c r="G30" s="425"/>
      <c r="H30" s="425"/>
      <c r="I30" s="425"/>
      <c r="J30" s="425"/>
      <c r="K30"/>
    </row>
    <row r="31" spans="2:12">
      <c r="D31" s="425"/>
      <c r="E31" s="425"/>
      <c r="F31" s="425"/>
      <c r="G31" s="425"/>
      <c r="H31" s="425"/>
      <c r="I31" s="425"/>
      <c r="J31" s="425"/>
      <c r="K31"/>
    </row>
    <row r="32" spans="2:12">
      <c r="D32" s="425"/>
      <c r="E32" s="425"/>
      <c r="F32" s="425"/>
      <c r="G32" s="425"/>
      <c r="H32" s="425"/>
      <c r="I32" s="425"/>
      <c r="J32" s="425"/>
      <c r="K32"/>
    </row>
    <row r="33" spans="4:11">
      <c r="D33" s="425"/>
      <c r="E33" s="425"/>
      <c r="F33" s="425"/>
      <c r="G33" s="425"/>
      <c r="H33" s="425"/>
      <c r="I33" s="425"/>
      <c r="J33" s="425"/>
      <c r="K33"/>
    </row>
    <row r="34" spans="4:11">
      <c r="D34" s="425"/>
      <c r="E34" s="425"/>
      <c r="F34" s="425"/>
      <c r="G34" s="425"/>
      <c r="H34" s="425"/>
      <c r="I34" s="425"/>
      <c r="J34" s="425"/>
      <c r="K34"/>
    </row>
    <row r="35" spans="4:11">
      <c r="D35" s="425"/>
      <c r="E35" s="425"/>
      <c r="F35" s="425"/>
      <c r="G35" s="425"/>
      <c r="H35" s="425"/>
      <c r="I35" s="425"/>
      <c r="J35" s="425"/>
      <c r="K35"/>
    </row>
    <row r="36" spans="4:11">
      <c r="D36" s="425"/>
      <c r="E36" s="425"/>
      <c r="F36" s="425"/>
      <c r="G36" s="425"/>
      <c r="H36" s="425"/>
      <c r="I36" s="425"/>
      <c r="J36" s="425"/>
      <c r="K36"/>
    </row>
    <row r="37" spans="4:11">
      <c r="D37" s="425"/>
      <c r="E37" s="425"/>
      <c r="F37" s="425"/>
      <c r="G37" s="425"/>
      <c r="H37" s="425"/>
      <c r="I37" s="425"/>
      <c r="J37" s="425"/>
      <c r="K37"/>
    </row>
    <row r="38" spans="4:11">
      <c r="D38" s="425"/>
      <c r="E38" s="425"/>
      <c r="F38" s="425"/>
      <c r="G38" s="425"/>
      <c r="H38" s="425"/>
      <c r="I38" s="425"/>
      <c r="J38" s="425"/>
      <c r="K38"/>
    </row>
    <row r="39" spans="4:11">
      <c r="D39" s="425"/>
      <c r="E39" s="425"/>
      <c r="F39" s="425"/>
      <c r="G39" s="425"/>
      <c r="H39" s="425"/>
      <c r="I39" s="425"/>
      <c r="J39" s="425"/>
      <c r="K39"/>
    </row>
    <row r="40" spans="4:11">
      <c r="D40" s="425"/>
      <c r="E40" s="425"/>
      <c r="F40" s="425"/>
      <c r="G40" s="425"/>
      <c r="H40" s="425"/>
      <c r="I40" s="425"/>
      <c r="J40" s="425"/>
      <c r="K40"/>
    </row>
    <row r="41" spans="4:11">
      <c r="D41" s="425"/>
      <c r="E41" s="425"/>
      <c r="F41" s="425"/>
      <c r="G41" s="425"/>
      <c r="H41" s="425"/>
      <c r="I41" s="425"/>
      <c r="J41" s="425"/>
      <c r="K41"/>
    </row>
    <row r="42" spans="4:11">
      <c r="D42" s="425"/>
      <c r="E42" s="425"/>
      <c r="F42" s="425"/>
      <c r="G42" s="425"/>
      <c r="H42" s="425"/>
      <c r="I42" s="425"/>
      <c r="J42" s="425"/>
      <c r="K42"/>
    </row>
    <row r="43" spans="4:11">
      <c r="D43" s="425"/>
      <c r="E43" s="425"/>
      <c r="F43" s="425"/>
      <c r="G43" s="425"/>
      <c r="H43" s="425"/>
      <c r="I43" s="425"/>
      <c r="J43" s="425"/>
      <c r="K43"/>
    </row>
    <row r="44" spans="4:11">
      <c r="D44" s="425"/>
      <c r="E44" s="425"/>
      <c r="F44" s="425"/>
      <c r="G44" s="425"/>
      <c r="H44" s="425"/>
      <c r="I44" s="425"/>
      <c r="J44" s="425"/>
      <c r="K44"/>
    </row>
    <row r="45" spans="4:11">
      <c r="D45" s="425"/>
      <c r="E45" s="425"/>
      <c r="F45" s="425"/>
      <c r="G45" s="425"/>
      <c r="H45" s="425"/>
      <c r="I45" s="425"/>
      <c r="J45" s="425"/>
      <c r="K45"/>
    </row>
    <row r="46" spans="4:11">
      <c r="D46" s="425"/>
      <c r="E46" s="425"/>
      <c r="F46" s="425"/>
      <c r="G46" s="425"/>
      <c r="H46" s="425"/>
      <c r="I46" s="425"/>
      <c r="J46" s="425"/>
      <c r="K46"/>
    </row>
  </sheetData>
  <mergeCells count="1">
    <mergeCell ref="B2:L2"/>
  </mergeCells>
  <pageMargins left="0.39370078740157483" right="0.39370078740157483" top="0.98425196850393704" bottom="0.98425196850393704" header="0.51181102362204722" footer="0.51181102362204722"/>
  <pageSetup paperSize="9" scale="97" orientation="landscape" r:id="rId1"/>
  <headerFooter alignWithMargins="0">
    <oddHeader>&amp;L&amp;12&amp;UDeutsches Mobilitätspanel: Statistik 2010&amp;R&amp;12&amp;UInstitut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Q53"/>
  <sheetViews>
    <sheetView showGridLines="0" topLeftCell="A14" zoomScale="85" zoomScaleNormal="85" workbookViewId="0">
      <selection activeCell="B2" sqref="B2:L35"/>
    </sheetView>
  </sheetViews>
  <sheetFormatPr baseColWidth="10" defaultColWidth="11.453125" defaultRowHeight="12.5"/>
  <cols>
    <col min="1" max="1" width="1" style="2" customWidth="1"/>
    <col min="2" max="2" width="31.26953125" style="11" customWidth="1"/>
    <col min="3" max="12" width="10.7265625" style="2" customWidth="1"/>
    <col min="13" max="13" width="6.1796875" style="2" customWidth="1"/>
    <col min="14" max="16384" width="11.453125" style="2"/>
  </cols>
  <sheetData>
    <row r="1" spans="2:13" ht="4.5" customHeight="1" thickBot="1"/>
    <row r="2" spans="2:13" ht="22.5" customHeight="1" thickBot="1">
      <c r="B2" s="662" t="s">
        <v>156</v>
      </c>
      <c r="C2" s="663"/>
      <c r="D2" s="663"/>
      <c r="E2" s="663"/>
      <c r="F2" s="663"/>
      <c r="G2" s="663"/>
      <c r="H2" s="663"/>
      <c r="I2" s="663"/>
      <c r="J2" s="663"/>
      <c r="K2" s="663"/>
      <c r="L2" s="664"/>
    </row>
    <row r="3" spans="2:13" ht="20.149999999999999" customHeight="1" thickBot="1">
      <c r="B3" s="249"/>
      <c r="C3" s="250"/>
      <c r="D3" s="250"/>
      <c r="E3" s="250"/>
      <c r="F3" s="250"/>
      <c r="G3" s="250"/>
      <c r="H3" s="250"/>
      <c r="I3" s="250"/>
      <c r="J3" s="250"/>
      <c r="K3" s="250"/>
      <c r="L3" s="250"/>
      <c r="M3" s="250"/>
    </row>
    <row r="4" spans="2:13" s="15" customFormat="1" ht="20.149999999999999" customHeight="1" thickBot="1">
      <c r="B4" s="255"/>
      <c r="C4" s="660" t="s">
        <v>169</v>
      </c>
      <c r="D4" s="659"/>
      <c r="E4" s="659"/>
      <c r="F4" s="659"/>
      <c r="G4" s="659"/>
      <c r="H4" s="659"/>
      <c r="I4" s="659"/>
      <c r="J4" s="659"/>
      <c r="K4" s="659"/>
      <c r="L4" s="661"/>
      <c r="M4" s="251"/>
    </row>
    <row r="5" spans="2:13" ht="20.149999999999999" customHeight="1" thickBot="1">
      <c r="B5" s="327"/>
      <c r="C5" s="32">
        <v>2004</v>
      </c>
      <c r="D5" s="61">
        <v>2005</v>
      </c>
      <c r="E5" s="36">
        <v>2006</v>
      </c>
      <c r="F5" s="34">
        <v>2007</v>
      </c>
      <c r="G5" s="34">
        <v>2008</v>
      </c>
      <c r="H5" s="34">
        <v>2009</v>
      </c>
      <c r="I5" s="36">
        <v>2010</v>
      </c>
      <c r="J5" s="36">
        <v>2011</v>
      </c>
      <c r="K5" s="36">
        <v>2012</v>
      </c>
      <c r="L5" s="313">
        <v>2013</v>
      </c>
    </row>
    <row r="6" spans="2:13" ht="15" customHeight="1" thickBot="1">
      <c r="B6" s="245"/>
      <c r="C6" s="82"/>
      <c r="D6" s="82"/>
      <c r="E6" s="82"/>
      <c r="F6" s="82"/>
      <c r="G6" s="82"/>
      <c r="H6" s="82"/>
      <c r="I6" s="82"/>
    </row>
    <row r="7" spans="2:13" ht="30" customHeight="1" thickBot="1">
      <c r="B7" s="252" t="s">
        <v>13</v>
      </c>
      <c r="C7" s="38">
        <v>38.055035981170533</v>
      </c>
      <c r="D7" s="38">
        <v>38.288576322450453</v>
      </c>
      <c r="E7" s="247">
        <v>38.938633066484385</v>
      </c>
      <c r="F7" s="247">
        <v>40.31042672869598</v>
      </c>
      <c r="G7" s="247">
        <v>40.1</v>
      </c>
      <c r="H7" s="248">
        <v>40.5</v>
      </c>
      <c r="I7" s="248">
        <v>40.638662387998345</v>
      </c>
      <c r="J7" s="248">
        <v>40.909999999999997</v>
      </c>
      <c r="K7" s="248">
        <v>41.015155369194602</v>
      </c>
      <c r="L7" s="381">
        <v>41.7</v>
      </c>
    </row>
    <row r="8" spans="2:13" ht="15" customHeight="1" thickBot="1">
      <c r="B8" s="246"/>
      <c r="C8" s="44"/>
      <c r="D8" s="44"/>
      <c r="E8" s="51"/>
      <c r="F8" s="51"/>
      <c r="G8" s="51"/>
      <c r="H8" s="51"/>
      <c r="I8" s="51"/>
      <c r="J8" s="225"/>
      <c r="K8" s="225"/>
      <c r="L8" s="225"/>
    </row>
    <row r="9" spans="2:13" ht="20.149999999999999" customHeight="1">
      <c r="B9" s="454" t="s">
        <v>61</v>
      </c>
      <c r="C9" s="205"/>
      <c r="D9" s="205"/>
      <c r="E9" s="206"/>
      <c r="F9" s="206"/>
      <c r="G9" s="206"/>
      <c r="H9" s="206"/>
      <c r="I9" s="206"/>
      <c r="J9" s="286"/>
      <c r="K9" s="286"/>
      <c r="L9" s="226"/>
    </row>
    <row r="10" spans="2:13" ht="20.149999999999999" customHeight="1">
      <c r="B10" s="240" t="s">
        <v>31</v>
      </c>
      <c r="C10" s="359">
        <v>46.445798703728443</v>
      </c>
      <c r="D10" s="359">
        <v>45.247830676993054</v>
      </c>
      <c r="E10" s="308">
        <v>45.605700067128708</v>
      </c>
      <c r="F10" s="308">
        <v>46.154531949827408</v>
      </c>
      <c r="G10" s="308">
        <v>45.4</v>
      </c>
      <c r="H10" s="315">
        <v>45.3</v>
      </c>
      <c r="I10" s="315">
        <v>47.810180430745312</v>
      </c>
      <c r="J10" s="315">
        <v>48.15</v>
      </c>
      <c r="K10" s="287">
        <v>46.235792514552649</v>
      </c>
      <c r="L10" s="382">
        <v>48.5</v>
      </c>
    </row>
    <row r="11" spans="2:13" ht="20.149999999999999" customHeight="1" thickBot="1">
      <c r="B11" s="238" t="s">
        <v>32</v>
      </c>
      <c r="C11" s="47">
        <v>30.157409231919356</v>
      </c>
      <c r="D11" s="47">
        <v>31.80833595983934</v>
      </c>
      <c r="E11" s="53">
        <v>32.657872739945425</v>
      </c>
      <c r="F11" s="53">
        <v>34.851673818654064</v>
      </c>
      <c r="G11" s="53">
        <v>35</v>
      </c>
      <c r="H11" s="242">
        <v>36</v>
      </c>
      <c r="I11" s="242">
        <v>33.911488789873275</v>
      </c>
      <c r="J11" s="87">
        <v>34.06</v>
      </c>
      <c r="K11" s="87">
        <v>36.060893736615853</v>
      </c>
      <c r="L11" s="384">
        <v>35.200000000000003</v>
      </c>
    </row>
    <row r="12" spans="2:13" ht="15" customHeight="1" thickBot="1">
      <c r="B12" s="106"/>
      <c r="C12" s="44"/>
      <c r="D12" s="44"/>
      <c r="E12" s="51"/>
      <c r="F12" s="51"/>
      <c r="G12" s="51"/>
      <c r="H12" s="51"/>
      <c r="I12" s="51"/>
      <c r="J12" s="225"/>
      <c r="K12" s="225"/>
      <c r="L12" s="225"/>
    </row>
    <row r="13" spans="2:13" ht="20.149999999999999" customHeight="1">
      <c r="B13" s="454" t="s">
        <v>63</v>
      </c>
      <c r="C13" s="236"/>
      <c r="D13" s="236"/>
      <c r="E13" s="56"/>
      <c r="F13" s="56"/>
      <c r="G13" s="56"/>
      <c r="H13" s="56"/>
      <c r="I13" s="56"/>
      <c r="J13" s="121"/>
      <c r="K13" s="121"/>
      <c r="L13" s="226"/>
    </row>
    <row r="14" spans="2:13" ht="20.149999999999999" customHeight="1">
      <c r="B14" s="314" t="s">
        <v>36</v>
      </c>
      <c r="C14" s="359">
        <v>56.41017800950533</v>
      </c>
      <c r="D14" s="359">
        <v>54.499816484818822</v>
      </c>
      <c r="E14" s="51">
        <v>55.586760128791205</v>
      </c>
      <c r="F14" s="52">
        <v>53.552178035387861</v>
      </c>
      <c r="G14" s="52">
        <v>56.1</v>
      </c>
      <c r="H14" s="85">
        <v>58</v>
      </c>
      <c r="I14" s="85">
        <v>55.730613592286851</v>
      </c>
      <c r="J14" s="85">
        <v>57.12</v>
      </c>
      <c r="K14" s="85">
        <v>59.047907747301814</v>
      </c>
      <c r="L14" s="382">
        <v>60.9</v>
      </c>
    </row>
    <row r="15" spans="2:13" ht="20.149999999999999" customHeight="1">
      <c r="B15" s="240" t="s">
        <v>37</v>
      </c>
      <c r="C15" s="42">
        <v>38.541728252186438</v>
      </c>
      <c r="D15" s="42">
        <v>37.089715847571583</v>
      </c>
      <c r="E15" s="50">
        <v>37.691819300176277</v>
      </c>
      <c r="F15" s="52">
        <v>41.679974841963222</v>
      </c>
      <c r="G15" s="52">
        <v>35.5</v>
      </c>
      <c r="H15" s="85">
        <v>38.6</v>
      </c>
      <c r="I15" s="85">
        <v>40.761316989113176</v>
      </c>
      <c r="J15" s="85">
        <v>38.29</v>
      </c>
      <c r="K15" s="85">
        <v>37.217659570742072</v>
      </c>
      <c r="L15" s="383">
        <v>39.299999999999997</v>
      </c>
    </row>
    <row r="16" spans="2:13" ht="20.149999999999999" customHeight="1">
      <c r="B16" s="240" t="s">
        <v>22</v>
      </c>
      <c r="C16" s="42">
        <v>31.937672503167192</v>
      </c>
      <c r="D16" s="42">
        <v>34.462648820844962</v>
      </c>
      <c r="E16" s="50">
        <v>32.272613325259115</v>
      </c>
      <c r="F16" s="52">
        <v>36.855502772191315</v>
      </c>
      <c r="G16" s="52">
        <v>35.5</v>
      </c>
      <c r="H16" s="85">
        <v>32.9</v>
      </c>
      <c r="I16" s="85">
        <v>35.819733218309196</v>
      </c>
      <c r="J16" s="85">
        <v>39.270000000000003</v>
      </c>
      <c r="K16" s="85">
        <v>38.15911009584196</v>
      </c>
      <c r="L16" s="383">
        <v>31.7</v>
      </c>
    </row>
    <row r="17" spans="2:17" ht="20.149999999999999" customHeight="1">
      <c r="B17" s="240" t="s">
        <v>23</v>
      </c>
      <c r="C17" s="42">
        <v>29.723044793325883</v>
      </c>
      <c r="D17" s="42">
        <v>25.331903506006665</v>
      </c>
      <c r="E17" s="50">
        <v>27.812548563568907</v>
      </c>
      <c r="F17" s="52">
        <v>29.120568526833242</v>
      </c>
      <c r="G17" s="52">
        <v>26.7</v>
      </c>
      <c r="H17" s="85">
        <v>27.2</v>
      </c>
      <c r="I17" s="85">
        <v>26.557363354644881</v>
      </c>
      <c r="J17" s="85">
        <v>28.68</v>
      </c>
      <c r="K17" s="85">
        <v>26.315007022300975</v>
      </c>
      <c r="L17" s="383">
        <v>27.4</v>
      </c>
    </row>
    <row r="18" spans="2:17" ht="20.149999999999999" customHeight="1" thickBot="1">
      <c r="B18" s="238" t="s">
        <v>165</v>
      </c>
      <c r="C18" s="46">
        <v>24.682929848726971</v>
      </c>
      <c r="D18" s="46">
        <v>27.393049694574682</v>
      </c>
      <c r="E18" s="53">
        <v>28.351114885633866</v>
      </c>
      <c r="F18" s="55">
        <v>29.837540534945106</v>
      </c>
      <c r="G18" s="55">
        <v>28.9</v>
      </c>
      <c r="H18" s="87">
        <v>30.4</v>
      </c>
      <c r="I18" s="87">
        <v>28.679615846523124</v>
      </c>
      <c r="J18" s="87">
        <v>27.38</v>
      </c>
      <c r="K18" s="87">
        <v>27.339976262609976</v>
      </c>
      <c r="L18" s="384">
        <v>29.1</v>
      </c>
    </row>
    <row r="19" spans="2:17" ht="15" customHeight="1" thickBot="1">
      <c r="B19" s="106"/>
      <c r="C19" s="44"/>
      <c r="D19" s="44"/>
      <c r="E19" s="51"/>
      <c r="F19" s="51"/>
      <c r="G19" s="51"/>
      <c r="H19" s="51"/>
      <c r="I19" s="51"/>
      <c r="J19" s="225"/>
      <c r="K19" s="225"/>
      <c r="L19" s="225"/>
    </row>
    <row r="20" spans="2:17" ht="20.149999999999999" customHeight="1">
      <c r="B20" s="454" t="s">
        <v>73</v>
      </c>
      <c r="C20" s="236"/>
      <c r="D20" s="236"/>
      <c r="E20" s="56"/>
      <c r="F20" s="56"/>
      <c r="G20" s="56"/>
      <c r="H20" s="56"/>
      <c r="I20" s="56"/>
      <c r="J20" s="121"/>
      <c r="K20" s="121"/>
      <c r="L20" s="226"/>
    </row>
    <row r="21" spans="2:17" ht="20.149999999999999" customHeight="1">
      <c r="B21" s="253" t="s">
        <v>16</v>
      </c>
      <c r="C21" s="43">
        <v>23.879596174812466</v>
      </c>
      <c r="D21" s="43">
        <v>21.9579236283837</v>
      </c>
      <c r="E21" s="50">
        <v>23.32651494254668</v>
      </c>
      <c r="F21" s="50">
        <v>27.96107355984169</v>
      </c>
      <c r="G21" s="50">
        <v>24.943067009477421</v>
      </c>
      <c r="H21" s="241">
        <v>27.2</v>
      </c>
      <c r="I21" s="85">
        <v>23.265858583216101</v>
      </c>
      <c r="J21" s="85">
        <v>26.73</v>
      </c>
      <c r="K21" s="85">
        <v>26.835860412791227</v>
      </c>
      <c r="L21" s="382">
        <v>27</v>
      </c>
      <c r="O21" s="488"/>
      <c r="Q21" s="488"/>
    </row>
    <row r="22" spans="2:17" ht="20.149999999999999" customHeight="1">
      <c r="B22" s="240" t="s">
        <v>38</v>
      </c>
      <c r="C22" s="43">
        <v>48.140802076626407</v>
      </c>
      <c r="D22" s="43">
        <v>49.486961284138786</v>
      </c>
      <c r="E22" s="50">
        <v>43.49347207033987</v>
      </c>
      <c r="F22" s="50">
        <v>46.467460284724012</v>
      </c>
      <c r="G22" s="50">
        <v>52.4</v>
      </c>
      <c r="H22" s="241">
        <v>45.4</v>
      </c>
      <c r="I22" s="85">
        <v>46.990323004748127</v>
      </c>
      <c r="J22" s="85">
        <v>48.44</v>
      </c>
      <c r="K22" s="85">
        <v>49.610142492397145</v>
      </c>
      <c r="L22" s="383">
        <v>47.1</v>
      </c>
      <c r="O22" s="488"/>
      <c r="Q22" s="488"/>
    </row>
    <row r="23" spans="2:17" ht="20.149999999999999" customHeight="1">
      <c r="B23" s="240" t="s">
        <v>71</v>
      </c>
      <c r="C23" s="43">
        <v>45.1725648445898</v>
      </c>
      <c r="D23" s="43">
        <v>43.601806450734614</v>
      </c>
      <c r="E23" s="50">
        <v>47.965993359527793</v>
      </c>
      <c r="F23" s="50">
        <v>46.942621227894648</v>
      </c>
      <c r="G23" s="50">
        <v>44</v>
      </c>
      <c r="H23" s="241">
        <v>47.8</v>
      </c>
      <c r="I23" s="85">
        <v>48.494455266309934</v>
      </c>
      <c r="J23" s="85">
        <v>47.72</v>
      </c>
      <c r="K23" s="85">
        <v>47.656275402228744</v>
      </c>
      <c r="L23" s="383">
        <v>48.8</v>
      </c>
      <c r="O23" s="488"/>
      <c r="Q23" s="488"/>
    </row>
    <row r="24" spans="2:17" ht="20.149999999999999" customHeight="1" thickBot="1">
      <c r="B24" s="238" t="s">
        <v>106</v>
      </c>
      <c r="C24" s="47">
        <v>26.131380912323621</v>
      </c>
      <c r="D24" s="47">
        <v>28.358158615547229</v>
      </c>
      <c r="E24" s="53">
        <v>28.626197860653768</v>
      </c>
      <c r="F24" s="53">
        <v>30.363895477124338</v>
      </c>
      <c r="G24" s="53">
        <v>29.6</v>
      </c>
      <c r="H24" s="242">
        <v>30.9</v>
      </c>
      <c r="I24" s="87">
        <v>29.577408839249077</v>
      </c>
      <c r="J24" s="87">
        <v>29.59</v>
      </c>
      <c r="K24" s="87">
        <v>29.307600326723772</v>
      </c>
      <c r="L24" s="384">
        <v>32.200000000000003</v>
      </c>
      <c r="O24" s="488"/>
      <c r="Q24" s="488"/>
    </row>
    <row r="25" spans="2:17" ht="15" customHeight="1" thickBot="1">
      <c r="B25" s="106"/>
      <c r="C25" s="44"/>
      <c r="D25" s="44"/>
      <c r="E25" s="51"/>
      <c r="F25" s="51"/>
      <c r="G25" s="51"/>
      <c r="H25" s="51"/>
      <c r="I25" s="51"/>
      <c r="J25" s="225"/>
      <c r="K25" s="225"/>
      <c r="L25" s="225"/>
      <c r="O25" s="488"/>
      <c r="Q25" s="488"/>
    </row>
    <row r="26" spans="2:17" ht="20.149999999999999" customHeight="1">
      <c r="B26" s="454" t="s">
        <v>68</v>
      </c>
      <c r="C26" s="236"/>
      <c r="D26" s="236"/>
      <c r="E26" s="56"/>
      <c r="F26" s="56"/>
      <c r="G26" s="56"/>
      <c r="H26" s="56"/>
      <c r="I26" s="56"/>
      <c r="J26" s="121"/>
      <c r="K26" s="121"/>
      <c r="L26" s="226"/>
    </row>
    <row r="27" spans="2:17" ht="20.149999999999999" customHeight="1">
      <c r="B27" s="240" t="s">
        <v>39</v>
      </c>
      <c r="C27" s="359">
        <v>38.098606959997895</v>
      </c>
      <c r="D27" s="42">
        <v>38.547352198247715</v>
      </c>
      <c r="E27" s="52">
        <v>39.332205894652652</v>
      </c>
      <c r="F27" s="52">
        <v>40.246189335026436</v>
      </c>
      <c r="G27" s="52">
        <v>40.1</v>
      </c>
      <c r="H27" s="85">
        <v>41.5</v>
      </c>
      <c r="I27" s="85">
        <v>41.169710752084299</v>
      </c>
      <c r="J27" s="85">
        <v>41.54</v>
      </c>
      <c r="K27" s="85">
        <v>41.1880454572037</v>
      </c>
      <c r="L27" s="382">
        <v>41.8</v>
      </c>
    </row>
    <row r="28" spans="2:17" ht="20.149999999999999" customHeight="1" thickBot="1">
      <c r="B28" s="238" t="s">
        <v>40</v>
      </c>
      <c r="C28" s="47">
        <v>37.946108534102137</v>
      </c>
      <c r="D28" s="46">
        <v>37.641636632956981</v>
      </c>
      <c r="E28" s="55">
        <v>37.95470099606348</v>
      </c>
      <c r="F28" s="55">
        <v>40.471020212869547</v>
      </c>
      <c r="G28" s="55">
        <v>40.200000000000003</v>
      </c>
      <c r="H28" s="87">
        <v>38.1</v>
      </c>
      <c r="I28" s="87">
        <v>39.311041477783448</v>
      </c>
      <c r="J28" s="87">
        <v>39.35</v>
      </c>
      <c r="K28" s="87">
        <v>40.582930149172363</v>
      </c>
      <c r="L28" s="384">
        <v>41.5</v>
      </c>
    </row>
    <row r="29" spans="2:17" ht="15" customHeight="1" thickBot="1">
      <c r="K29" s="22"/>
      <c r="L29" s="225"/>
    </row>
    <row r="30" spans="2:17" ht="20.149999999999999" customHeight="1">
      <c r="B30" s="454" t="s">
        <v>86</v>
      </c>
      <c r="C30" s="236"/>
      <c r="D30" s="236"/>
      <c r="E30" s="56"/>
      <c r="F30" s="56"/>
      <c r="G30" s="56"/>
      <c r="H30" s="56"/>
      <c r="I30" s="56"/>
      <c r="J30" s="121"/>
      <c r="K30" s="121"/>
      <c r="L30" s="226"/>
    </row>
    <row r="31" spans="2:17" ht="30" customHeight="1">
      <c r="B31" s="448" t="s">
        <v>173</v>
      </c>
      <c r="C31" s="359">
        <v>7.2018805764103035</v>
      </c>
      <c r="D31" s="42">
        <v>7.3700264138102058</v>
      </c>
      <c r="E31" s="52">
        <v>7.5679395392381501</v>
      </c>
      <c r="F31" s="52">
        <v>7.6956742504243634</v>
      </c>
      <c r="G31" s="52">
        <v>7.1027703590788072</v>
      </c>
      <c r="H31" s="85">
        <v>7.3688256214469474</v>
      </c>
      <c r="I31" s="85">
        <v>7.2073061122407198</v>
      </c>
      <c r="J31" s="85">
        <v>7.85</v>
      </c>
      <c r="K31" s="85">
        <v>7.6281563675226689</v>
      </c>
      <c r="L31" s="382">
        <v>7.84</v>
      </c>
    </row>
    <row r="32" spans="2:17" ht="30" customHeight="1">
      <c r="B32" s="118" t="s">
        <v>174</v>
      </c>
      <c r="C32" s="43">
        <v>1.0580559603467632</v>
      </c>
      <c r="D32" s="42">
        <v>0.98524607082778348</v>
      </c>
      <c r="E32" s="52">
        <v>1.2928389077045495</v>
      </c>
      <c r="F32" s="52">
        <v>1.2013784959467886</v>
      </c>
      <c r="G32" s="52">
        <v>1.3445991758402427</v>
      </c>
      <c r="H32" s="85">
        <v>1.0701627696381482</v>
      </c>
      <c r="I32" s="85">
        <v>1.3690186774563466</v>
      </c>
      <c r="J32" s="85">
        <v>1.63</v>
      </c>
      <c r="K32" s="85">
        <v>1.1279435522398766</v>
      </c>
      <c r="L32" s="383">
        <v>1.19</v>
      </c>
    </row>
    <row r="33" spans="2:12" ht="30" customHeight="1">
      <c r="B33" s="118" t="s">
        <v>175</v>
      </c>
      <c r="C33" s="372">
        <v>4.4719662005716332</v>
      </c>
      <c r="D33" s="373">
        <v>4.6348795208271261</v>
      </c>
      <c r="E33" s="374">
        <v>4.3096371666269873</v>
      </c>
      <c r="F33" s="374">
        <v>4.774044844934914</v>
      </c>
      <c r="G33" s="374">
        <v>4.7077972554742464</v>
      </c>
      <c r="H33" s="375">
        <v>4.9334269306108594</v>
      </c>
      <c r="I33" s="375">
        <v>4.8889460186663776</v>
      </c>
      <c r="J33" s="375">
        <v>4.5999999999999996</v>
      </c>
      <c r="K33" s="375">
        <v>4.3085913639152729</v>
      </c>
      <c r="L33" s="383">
        <v>4.49</v>
      </c>
    </row>
    <row r="34" spans="2:12" ht="30" customHeight="1">
      <c r="B34" s="118" t="s">
        <v>176</v>
      </c>
      <c r="C34" s="372">
        <v>7.4801117420485275</v>
      </c>
      <c r="D34" s="373">
        <v>7.5928758581466766</v>
      </c>
      <c r="E34" s="374">
        <v>7.2697224504852507</v>
      </c>
      <c r="F34" s="374">
        <v>7.51627188893828</v>
      </c>
      <c r="G34" s="374">
        <v>7.7696903984239096</v>
      </c>
      <c r="H34" s="375">
        <v>7.9314405615039911</v>
      </c>
      <c r="I34" s="375">
        <v>7.2016795829040774</v>
      </c>
      <c r="J34" s="375">
        <v>7.14</v>
      </c>
      <c r="K34" s="375">
        <v>6.9114656884986401</v>
      </c>
      <c r="L34" s="383">
        <v>7.27</v>
      </c>
    </row>
    <row r="35" spans="2:12" ht="30" customHeight="1" thickBot="1">
      <c r="B35" s="260" t="s">
        <v>178</v>
      </c>
      <c r="C35" s="47">
        <v>17.797049681429083</v>
      </c>
      <c r="D35" s="46">
        <v>17.645145988470237</v>
      </c>
      <c r="E35" s="55">
        <v>18.365095432920821</v>
      </c>
      <c r="F35" s="55">
        <v>18.941326726317456</v>
      </c>
      <c r="G35" s="55">
        <v>19.050655114059943</v>
      </c>
      <c r="H35" s="87">
        <v>19.230784568603454</v>
      </c>
      <c r="I35" s="87">
        <v>19.971711996730946</v>
      </c>
      <c r="J35" s="87">
        <v>19.7</v>
      </c>
      <c r="K35" s="87">
        <v>21.038998397018219</v>
      </c>
      <c r="L35" s="384">
        <v>20.93</v>
      </c>
    </row>
    <row r="36" spans="2:12" ht="30" customHeight="1"/>
    <row r="37" spans="2:12" ht="30" customHeight="1">
      <c r="B37" s="16"/>
    </row>
    <row r="38" spans="2:12" ht="30" customHeight="1">
      <c r="G38" s="425"/>
      <c r="H38" s="425"/>
      <c r="I38" s="425"/>
      <c r="J38" s="425"/>
      <c r="K38" s="425"/>
      <c r="L38" s="425"/>
    </row>
    <row r="39" spans="2:12" ht="30" customHeight="1">
      <c r="G39" s="425"/>
      <c r="H39" s="425"/>
      <c r="I39" s="425"/>
      <c r="J39" s="425"/>
      <c r="K39" s="425"/>
      <c r="L39" s="425"/>
    </row>
    <row r="40" spans="2:12" ht="30" customHeight="1">
      <c r="G40" s="425"/>
      <c r="H40" s="425"/>
      <c r="I40" s="425"/>
      <c r="J40" s="425"/>
      <c r="K40" s="425"/>
      <c r="L40" s="425"/>
    </row>
    <row r="41" spans="2:12" ht="30" customHeight="1">
      <c r="G41" s="425"/>
      <c r="H41" s="425"/>
      <c r="I41" s="425"/>
      <c r="J41" s="425"/>
      <c r="K41" s="425"/>
      <c r="L41" s="425"/>
    </row>
    <row r="42" spans="2:12" ht="30" customHeight="1">
      <c r="G42" s="425"/>
      <c r="H42" s="425"/>
      <c r="I42" s="425"/>
      <c r="J42" s="425"/>
      <c r="K42" s="425"/>
      <c r="L42" s="425"/>
    </row>
    <row r="43" spans="2:12" ht="30" customHeight="1">
      <c r="G43" s="425"/>
      <c r="H43" s="425"/>
      <c r="I43" s="425"/>
      <c r="J43" s="425"/>
      <c r="K43" s="425"/>
      <c r="L43" s="425"/>
    </row>
    <row r="44" spans="2:12" ht="30" customHeight="1"/>
    <row r="45" spans="2:12" ht="30" customHeight="1"/>
    <row r="46" spans="2:12" ht="30" customHeight="1"/>
    <row r="49" s="2" customFormat="1"/>
    <row r="50" s="2" customFormat="1"/>
    <row r="51" s="2" customFormat="1"/>
    <row r="52" s="2" customFormat="1"/>
    <row r="53" s="2" customFormat="1"/>
  </sheetData>
  <mergeCells count="2">
    <mergeCell ref="B2:L2"/>
    <mergeCell ref="C4:L4"/>
  </mergeCells>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M58"/>
  <sheetViews>
    <sheetView showGridLines="0" zoomScaleNormal="100" workbookViewId="0">
      <selection activeCell="C38" sqref="C38"/>
    </sheetView>
  </sheetViews>
  <sheetFormatPr baseColWidth="10" defaultColWidth="11.453125" defaultRowHeight="12.5"/>
  <cols>
    <col min="1" max="1" width="1" style="2" customWidth="1"/>
    <col min="2" max="2" width="31.26953125" style="11" customWidth="1"/>
    <col min="3" max="12" width="10.7265625" style="2" customWidth="1"/>
    <col min="13" max="13" width="6.1796875" style="2" customWidth="1"/>
    <col min="14" max="16384" width="11.453125" style="2"/>
  </cols>
  <sheetData>
    <row r="1" spans="1:13" ht="4.5" customHeight="1" thickBot="1"/>
    <row r="2" spans="1:13" ht="22.5" customHeight="1" thickBot="1">
      <c r="B2" s="662" t="s">
        <v>157</v>
      </c>
      <c r="C2" s="663"/>
      <c r="D2" s="663"/>
      <c r="E2" s="663"/>
      <c r="F2" s="663"/>
      <c r="G2" s="663"/>
      <c r="H2" s="663"/>
      <c r="I2" s="663"/>
      <c r="J2" s="663"/>
      <c r="K2" s="663"/>
      <c r="L2" s="664"/>
    </row>
    <row r="3" spans="1:13" ht="20.149999999999999" customHeight="1" thickBot="1">
      <c r="B3" s="249"/>
      <c r="C3" s="250"/>
      <c r="D3" s="250"/>
      <c r="E3" s="250"/>
      <c r="F3" s="250"/>
      <c r="G3" s="250"/>
      <c r="H3" s="250"/>
      <c r="I3" s="250"/>
      <c r="J3" s="250"/>
      <c r="K3" s="250"/>
      <c r="L3" s="250"/>
      <c r="M3" s="250"/>
    </row>
    <row r="4" spans="1:13" s="15" customFormat="1" ht="20.149999999999999" customHeight="1" thickBot="1">
      <c r="B4" s="255"/>
      <c r="C4" s="660" t="s">
        <v>158</v>
      </c>
      <c r="D4" s="659"/>
      <c r="E4" s="659"/>
      <c r="F4" s="659"/>
      <c r="G4" s="659"/>
      <c r="H4" s="659"/>
      <c r="I4" s="659"/>
      <c r="J4" s="659"/>
      <c r="K4" s="659"/>
      <c r="L4" s="661"/>
    </row>
    <row r="5" spans="1:13" ht="20.149999999999999" customHeight="1" thickBot="1">
      <c r="B5" s="327"/>
      <c r="C5" s="32">
        <v>2004</v>
      </c>
      <c r="D5" s="61">
        <v>2005</v>
      </c>
      <c r="E5" s="36">
        <v>2006</v>
      </c>
      <c r="F5" s="34">
        <v>2007</v>
      </c>
      <c r="G5" s="34">
        <v>2008</v>
      </c>
      <c r="H5" s="34">
        <v>2009</v>
      </c>
      <c r="I5" s="36">
        <v>2010</v>
      </c>
      <c r="J5" s="36">
        <v>2011</v>
      </c>
      <c r="K5" s="36">
        <v>2012</v>
      </c>
      <c r="L5" s="313">
        <v>2013</v>
      </c>
    </row>
    <row r="6" spans="1:13" ht="15" customHeight="1" thickBot="1">
      <c r="B6" s="245"/>
      <c r="C6" s="96"/>
      <c r="D6" s="96"/>
      <c r="E6" s="96"/>
      <c r="F6" s="96"/>
      <c r="G6" s="96"/>
      <c r="H6" s="96"/>
      <c r="I6" s="96"/>
    </row>
    <row r="7" spans="1:13" ht="30" customHeight="1" thickBot="1">
      <c r="B7" s="252" t="s">
        <v>13</v>
      </c>
      <c r="C7" s="38">
        <v>77.858943880707884</v>
      </c>
      <c r="D7" s="38">
        <v>80.208511025013465</v>
      </c>
      <c r="E7" s="247">
        <v>80.224015094929911</v>
      </c>
      <c r="F7" s="247">
        <v>80.248368776394486</v>
      </c>
      <c r="G7" s="247">
        <v>80.099999999999994</v>
      </c>
      <c r="H7" s="248">
        <v>81.3</v>
      </c>
      <c r="I7" s="248">
        <v>82.592894775308253</v>
      </c>
      <c r="J7" s="248">
        <v>82.6</v>
      </c>
      <c r="K7" s="248">
        <v>81.724317681023848</v>
      </c>
      <c r="L7" s="381">
        <v>84</v>
      </c>
    </row>
    <row r="8" spans="1:13" ht="15" customHeight="1" thickBot="1">
      <c r="B8" s="246"/>
      <c r="C8" s="48"/>
      <c r="D8" s="48"/>
      <c r="E8" s="54"/>
      <c r="F8" s="54"/>
      <c r="G8" s="54"/>
      <c r="H8" s="54"/>
      <c r="I8" s="54"/>
      <c r="J8" s="225"/>
      <c r="K8" s="225"/>
      <c r="L8" s="225"/>
    </row>
    <row r="9" spans="1:13" ht="20.149999999999999" customHeight="1">
      <c r="B9" s="454" t="s">
        <v>61</v>
      </c>
      <c r="C9" s="236"/>
      <c r="D9" s="236"/>
      <c r="E9" s="56"/>
      <c r="F9" s="56"/>
      <c r="G9" s="56"/>
      <c r="H9" s="56"/>
      <c r="I9" s="56"/>
      <c r="J9" s="121"/>
      <c r="K9" s="121"/>
      <c r="L9" s="226"/>
    </row>
    <row r="10" spans="1:13" ht="20.149999999999999" customHeight="1">
      <c r="B10" s="240" t="s">
        <v>31</v>
      </c>
      <c r="C10" s="43">
        <v>82.290287155981815</v>
      </c>
      <c r="D10" s="43">
        <v>85.350511475130872</v>
      </c>
      <c r="E10" s="50">
        <v>84.907568154542531</v>
      </c>
      <c r="F10" s="50">
        <v>83.824157543511546</v>
      </c>
      <c r="G10" s="50">
        <v>84.2</v>
      </c>
      <c r="H10" s="241">
        <v>85.6</v>
      </c>
      <c r="I10" s="241">
        <v>87.739216912559016</v>
      </c>
      <c r="J10" s="315">
        <v>87.67</v>
      </c>
      <c r="K10" s="191">
        <v>85.322679720787789</v>
      </c>
      <c r="L10" s="382">
        <v>90.2</v>
      </c>
    </row>
    <row r="11" spans="1:13" ht="20.149999999999999" customHeight="1" thickBot="1">
      <c r="B11" s="238" t="s">
        <v>32</v>
      </c>
      <c r="C11" s="47">
        <v>73.688036378839115</v>
      </c>
      <c r="D11" s="47">
        <v>75.42044075715998</v>
      </c>
      <c r="E11" s="53">
        <v>75.811838909927957</v>
      </c>
      <c r="F11" s="53">
        <v>76.908362633518038</v>
      </c>
      <c r="G11" s="53">
        <v>76.2</v>
      </c>
      <c r="H11" s="242">
        <v>77.2</v>
      </c>
      <c r="I11" s="242">
        <v>77.765436738836641</v>
      </c>
      <c r="J11" s="242">
        <v>77.790000000000006</v>
      </c>
      <c r="K11" s="285">
        <v>78.309556896589399</v>
      </c>
      <c r="L11" s="384">
        <v>78.099999999999994</v>
      </c>
    </row>
    <row r="12" spans="1:13" ht="15" customHeight="1" thickBot="1">
      <c r="B12" s="106"/>
      <c r="C12" s="48"/>
      <c r="D12" s="48"/>
      <c r="E12" s="54"/>
      <c r="F12" s="54"/>
      <c r="G12" s="54"/>
      <c r="H12" s="54"/>
      <c r="I12" s="54"/>
      <c r="J12" s="225"/>
      <c r="K12" s="225"/>
      <c r="L12" s="225"/>
    </row>
    <row r="13" spans="1:13" ht="20.149999999999999" customHeight="1" thickBot="1">
      <c r="B13" s="454" t="s">
        <v>63</v>
      </c>
      <c r="C13" s="449"/>
      <c r="D13" s="236"/>
      <c r="E13" s="56"/>
      <c r="F13" s="56"/>
      <c r="G13" s="56"/>
      <c r="H13" s="56"/>
      <c r="I13" s="56"/>
      <c r="J13" s="121"/>
      <c r="K13" s="121"/>
      <c r="L13" s="336"/>
    </row>
    <row r="14" spans="1:13" ht="30" hidden="1" customHeight="1">
      <c r="A14" s="2">
        <v>20</v>
      </c>
      <c r="B14" s="314" t="s">
        <v>36</v>
      </c>
      <c r="C14" s="359">
        <v>86.648157236076599</v>
      </c>
      <c r="D14" s="71">
        <v>88.454058672946474</v>
      </c>
      <c r="E14" s="50">
        <v>87.565282002743658</v>
      </c>
      <c r="F14" s="50">
        <v>84.844952149473642</v>
      </c>
      <c r="G14" s="50">
        <v>88.1</v>
      </c>
      <c r="H14" s="241">
        <v>89.5</v>
      </c>
      <c r="I14" s="85">
        <v>92.026340819633049</v>
      </c>
      <c r="J14" s="287">
        <v>90.36</v>
      </c>
      <c r="K14" s="287">
        <v>92.888866098245259</v>
      </c>
      <c r="L14" s="382">
        <v>92.888866098245259</v>
      </c>
    </row>
    <row r="15" spans="1:13" ht="30" hidden="1" customHeight="1">
      <c r="B15" s="240" t="s">
        <v>37</v>
      </c>
      <c r="C15" s="43">
        <v>80.331819351823867</v>
      </c>
      <c r="D15" s="71">
        <v>78.650673917028115</v>
      </c>
      <c r="E15" s="50">
        <v>79.731828778576343</v>
      </c>
      <c r="F15" s="50">
        <v>79.302414982527552</v>
      </c>
      <c r="G15" s="50">
        <v>76.099999999999994</v>
      </c>
      <c r="H15" s="241">
        <v>81.3</v>
      </c>
      <c r="I15" s="85">
        <v>82.034583664306439</v>
      </c>
      <c r="J15" s="85">
        <v>82.71</v>
      </c>
      <c r="K15" s="85">
        <v>80.028270068273926</v>
      </c>
      <c r="L15" s="383">
        <v>80.028270068273926</v>
      </c>
    </row>
    <row r="16" spans="1:13" ht="30" hidden="1" customHeight="1">
      <c r="B16" s="240" t="s">
        <v>22</v>
      </c>
      <c r="C16" s="43">
        <v>74.888404410610022</v>
      </c>
      <c r="D16" s="71">
        <v>76.081497066238811</v>
      </c>
      <c r="E16" s="50">
        <v>74.836210614949806</v>
      </c>
      <c r="F16" s="50">
        <v>77.460485229081272</v>
      </c>
      <c r="G16" s="50">
        <v>77.599999999999994</v>
      </c>
      <c r="H16" s="241">
        <v>74.3</v>
      </c>
      <c r="I16" s="85">
        <v>77.785339673760333</v>
      </c>
      <c r="J16" s="85">
        <v>81.34</v>
      </c>
      <c r="K16" s="85">
        <v>77.587037275372126</v>
      </c>
      <c r="L16" s="383">
        <v>77.587037275372126</v>
      </c>
    </row>
    <row r="17" spans="2:12" ht="30" hidden="1" customHeight="1">
      <c r="B17" s="240" t="s">
        <v>23</v>
      </c>
      <c r="C17" s="43">
        <v>70.753339483890414</v>
      </c>
      <c r="D17" s="71">
        <v>68.786011587866213</v>
      </c>
      <c r="E17" s="50">
        <v>71.906242406853252</v>
      </c>
      <c r="F17" s="50">
        <v>71.544784822169717</v>
      </c>
      <c r="G17" s="50">
        <v>68.3</v>
      </c>
      <c r="H17" s="241">
        <v>68</v>
      </c>
      <c r="I17" s="85">
        <v>67.161898976089361</v>
      </c>
      <c r="J17" s="85">
        <v>73.02</v>
      </c>
      <c r="K17" s="85">
        <v>68.268325224956612</v>
      </c>
      <c r="L17" s="383">
        <v>68.268325224956612</v>
      </c>
    </row>
    <row r="18" spans="2:12" ht="30" hidden="1" customHeight="1" thickBot="1">
      <c r="B18" s="238" t="s">
        <v>165</v>
      </c>
      <c r="C18" s="43">
        <v>71.716864624751352</v>
      </c>
      <c r="D18" s="71">
        <v>78.129890353609525</v>
      </c>
      <c r="E18" s="50">
        <v>78.137396992183838</v>
      </c>
      <c r="F18" s="50">
        <v>79.639022067885165</v>
      </c>
      <c r="G18" s="50">
        <v>76.599999999999994</v>
      </c>
      <c r="H18" s="241">
        <v>80.3</v>
      </c>
      <c r="I18" s="85">
        <v>78.326444340678918</v>
      </c>
      <c r="J18" s="85">
        <v>76.319999999999993</v>
      </c>
      <c r="K18" s="85">
        <v>75.390839668260554</v>
      </c>
      <c r="L18" s="384">
        <v>75.390839668260554</v>
      </c>
    </row>
    <row r="19" spans="2:12" ht="30" customHeight="1">
      <c r="B19" s="314" t="s">
        <v>36</v>
      </c>
      <c r="C19" s="42">
        <v>86.648157236076599</v>
      </c>
      <c r="D19" s="52">
        <v>88.454058672946474</v>
      </c>
      <c r="E19" s="50">
        <v>87.565282002743658</v>
      </c>
      <c r="F19" s="52">
        <v>84.844952149473642</v>
      </c>
      <c r="G19" s="85">
        <v>88.1</v>
      </c>
      <c r="H19" s="241">
        <v>89.5</v>
      </c>
      <c r="I19" s="85">
        <v>92.026340819633049</v>
      </c>
      <c r="J19" s="85">
        <v>90.36</v>
      </c>
      <c r="K19" s="502">
        <v>92.888866098245259</v>
      </c>
      <c r="L19" s="504">
        <v>95.6</v>
      </c>
    </row>
    <row r="20" spans="2:12" ht="30" customHeight="1">
      <c r="B20" s="240" t="s">
        <v>37</v>
      </c>
      <c r="C20" s="42">
        <v>80.331819351823867</v>
      </c>
      <c r="D20" s="52">
        <v>78.650673917028115</v>
      </c>
      <c r="E20" s="50">
        <v>79.731828778576343</v>
      </c>
      <c r="F20" s="52">
        <v>79.302414982527552</v>
      </c>
      <c r="G20" s="85">
        <v>76.099999999999994</v>
      </c>
      <c r="H20" s="241">
        <v>81.3</v>
      </c>
      <c r="I20" s="85">
        <v>82.034583664306439</v>
      </c>
      <c r="J20" s="85">
        <v>82.71</v>
      </c>
      <c r="K20" s="502">
        <v>80.028270068273926</v>
      </c>
      <c r="L20" s="383">
        <v>82.4</v>
      </c>
    </row>
    <row r="21" spans="2:12" ht="30" customHeight="1">
      <c r="B21" s="240" t="s">
        <v>22</v>
      </c>
      <c r="C21" s="42">
        <v>74.888404410610022</v>
      </c>
      <c r="D21" s="52">
        <v>76.081497066238811</v>
      </c>
      <c r="E21" s="50">
        <v>74.836210614949806</v>
      </c>
      <c r="F21" s="52">
        <v>77.460485229081272</v>
      </c>
      <c r="G21" s="85">
        <v>77.599999999999994</v>
      </c>
      <c r="H21" s="241">
        <v>74.3</v>
      </c>
      <c r="I21" s="85">
        <v>77.785339673760333</v>
      </c>
      <c r="J21" s="85">
        <v>81.34</v>
      </c>
      <c r="K21" s="502">
        <v>77.587037275372126</v>
      </c>
      <c r="L21" s="383">
        <v>79</v>
      </c>
    </row>
    <row r="22" spans="2:12" ht="30" customHeight="1">
      <c r="B22" s="240" t="s">
        <v>23</v>
      </c>
      <c r="C22" s="42">
        <v>70.753339483890414</v>
      </c>
      <c r="D22" s="52">
        <v>68.786011587866213</v>
      </c>
      <c r="E22" s="50">
        <v>71.906242406853252</v>
      </c>
      <c r="F22" s="52">
        <v>71.544784822169717</v>
      </c>
      <c r="G22" s="85">
        <v>68.3</v>
      </c>
      <c r="H22" s="241">
        <v>68</v>
      </c>
      <c r="I22" s="85">
        <v>67.161898976089361</v>
      </c>
      <c r="J22" s="85">
        <v>73.02</v>
      </c>
      <c r="K22" s="502">
        <v>68.268325224956612</v>
      </c>
      <c r="L22" s="383">
        <v>69.3</v>
      </c>
    </row>
    <row r="23" spans="2:12" ht="30" customHeight="1" thickBot="1">
      <c r="B23" s="238" t="s">
        <v>165</v>
      </c>
      <c r="C23" s="46">
        <v>71.716864624751352</v>
      </c>
      <c r="D23" s="55">
        <v>78.129890353609525</v>
      </c>
      <c r="E23" s="53">
        <v>78.137396992183838</v>
      </c>
      <c r="F23" s="55">
        <v>79.639022067885165</v>
      </c>
      <c r="G23" s="87">
        <v>76.599999999999994</v>
      </c>
      <c r="H23" s="242">
        <v>80.3</v>
      </c>
      <c r="I23" s="87">
        <v>78.326444340678918</v>
      </c>
      <c r="J23" s="87">
        <v>76.319999999999993</v>
      </c>
      <c r="K23" s="503">
        <v>75.390839668260554</v>
      </c>
      <c r="L23" s="384">
        <v>77</v>
      </c>
    </row>
    <row r="24" spans="2:12" ht="15" customHeight="1" thickBot="1">
      <c r="B24" s="246"/>
      <c r="C24" s="48"/>
      <c r="D24" s="48"/>
      <c r="E24" s="54"/>
      <c r="F24" s="54"/>
      <c r="G24" s="54"/>
      <c r="H24" s="54"/>
      <c r="I24" s="54"/>
      <c r="J24" s="225"/>
      <c r="K24" s="225"/>
      <c r="L24" s="225"/>
    </row>
    <row r="25" spans="2:12" ht="20.149999999999999" customHeight="1">
      <c r="B25" s="454" t="s">
        <v>73</v>
      </c>
      <c r="C25" s="236"/>
      <c r="D25" s="236"/>
      <c r="E25" s="56"/>
      <c r="F25" s="56"/>
      <c r="G25" s="56"/>
      <c r="H25" s="56"/>
      <c r="I25" s="56"/>
      <c r="J25" s="121"/>
      <c r="K25" s="121"/>
      <c r="L25" s="226"/>
    </row>
    <row r="26" spans="2:12" ht="20.149999999999999" customHeight="1">
      <c r="B26" s="253" t="s">
        <v>16</v>
      </c>
      <c r="C26" s="359">
        <v>71.263737470216597</v>
      </c>
      <c r="D26" s="71">
        <v>67.16419937087845</v>
      </c>
      <c r="E26" s="50">
        <v>70.981014652728888</v>
      </c>
      <c r="F26" s="50">
        <v>69.09725712166663</v>
      </c>
      <c r="G26" s="50">
        <v>70</v>
      </c>
      <c r="H26" s="241">
        <v>67.099999999999994</v>
      </c>
      <c r="I26" s="241">
        <v>66.111635232040001</v>
      </c>
      <c r="J26" s="315">
        <v>69.41</v>
      </c>
      <c r="K26" s="191">
        <v>69.171131752000491</v>
      </c>
      <c r="L26" s="382">
        <v>71.5</v>
      </c>
    </row>
    <row r="27" spans="2:12" ht="20.149999999999999" customHeight="1">
      <c r="B27" s="240" t="s">
        <v>38</v>
      </c>
      <c r="C27" s="43">
        <v>80.899856355482171</v>
      </c>
      <c r="D27" s="71">
        <v>85.054433206880773</v>
      </c>
      <c r="E27" s="50">
        <v>77.661343015490317</v>
      </c>
      <c r="F27" s="50">
        <v>81.338342886815909</v>
      </c>
      <c r="G27" s="50">
        <v>89.2</v>
      </c>
      <c r="H27" s="241">
        <v>83.3</v>
      </c>
      <c r="I27" s="241">
        <v>85.563420899375586</v>
      </c>
      <c r="J27" s="241">
        <v>87.35</v>
      </c>
      <c r="K27" s="191">
        <v>86.814692845911225</v>
      </c>
      <c r="L27" s="383">
        <v>88.4</v>
      </c>
    </row>
    <row r="28" spans="2:12" ht="20.149999999999999" customHeight="1">
      <c r="B28" s="240" t="s">
        <v>71</v>
      </c>
      <c r="C28" s="43">
        <v>81.526862288730342</v>
      </c>
      <c r="D28" s="71">
        <v>81.139971954840334</v>
      </c>
      <c r="E28" s="50">
        <v>86.415841547785789</v>
      </c>
      <c r="F28" s="50">
        <v>82.518833225308953</v>
      </c>
      <c r="G28" s="50">
        <v>79.8</v>
      </c>
      <c r="H28" s="241">
        <v>84.7</v>
      </c>
      <c r="I28" s="241">
        <v>86.8834072489813</v>
      </c>
      <c r="J28" s="241">
        <v>86</v>
      </c>
      <c r="K28" s="191">
        <v>85.447460748695818</v>
      </c>
      <c r="L28" s="383">
        <v>87.6</v>
      </c>
    </row>
    <row r="29" spans="2:12" ht="20.149999999999999" customHeight="1" thickBot="1">
      <c r="B29" s="238" t="s">
        <v>106</v>
      </c>
      <c r="C29" s="47">
        <v>73.090112046382586</v>
      </c>
      <c r="D29" s="86">
        <v>79.502432217786918</v>
      </c>
      <c r="E29" s="53">
        <v>77.041829054553588</v>
      </c>
      <c r="F29" s="53">
        <v>79.796952849944645</v>
      </c>
      <c r="G29" s="53">
        <v>76.599999999999994</v>
      </c>
      <c r="H29" s="242">
        <v>79.400000000000006</v>
      </c>
      <c r="I29" s="242">
        <v>79.011689952179609</v>
      </c>
      <c r="J29" s="242">
        <v>77.98</v>
      </c>
      <c r="K29" s="285">
        <v>76.296271053679973</v>
      </c>
      <c r="L29" s="384">
        <v>79.400000000000006</v>
      </c>
    </row>
    <row r="30" spans="2:12" ht="15" customHeight="1" thickBot="1">
      <c r="B30" s="106"/>
      <c r="C30" s="48"/>
      <c r="D30" s="48"/>
      <c r="E30" s="54"/>
      <c r="F30" s="54"/>
      <c r="G30" s="54"/>
      <c r="H30" s="54"/>
      <c r="I30" s="54"/>
      <c r="J30" s="225"/>
      <c r="K30" s="225"/>
      <c r="L30" s="225"/>
    </row>
    <row r="31" spans="2:12" ht="20.149999999999999" customHeight="1">
      <c r="B31" s="454" t="s">
        <v>68</v>
      </c>
      <c r="C31" s="236"/>
      <c r="D31" s="236"/>
      <c r="E31" s="56"/>
      <c r="F31" s="56"/>
      <c r="G31" s="56"/>
      <c r="H31" s="56"/>
      <c r="I31" s="56"/>
      <c r="J31" s="121"/>
      <c r="K31" s="121"/>
      <c r="L31" s="226"/>
    </row>
    <row r="32" spans="2:12" ht="20.149999999999999" customHeight="1">
      <c r="B32" s="240" t="s">
        <v>39</v>
      </c>
      <c r="C32" s="43">
        <v>79.184341812657266</v>
      </c>
      <c r="D32" s="43">
        <v>82.285377020590744</v>
      </c>
      <c r="E32" s="50">
        <v>82.426112875279955</v>
      </c>
      <c r="F32" s="50">
        <v>81.679855372495126</v>
      </c>
      <c r="G32" s="50">
        <v>82.2</v>
      </c>
      <c r="H32" s="241">
        <v>83.9</v>
      </c>
      <c r="I32" s="241">
        <v>85.626490352040349</v>
      </c>
      <c r="J32" s="85">
        <v>84.23</v>
      </c>
      <c r="K32" s="85">
        <v>83.680753621982134</v>
      </c>
      <c r="L32" s="382">
        <v>85.8</v>
      </c>
    </row>
    <row r="33" spans="2:12" ht="20.149999999999999" customHeight="1" thickBot="1">
      <c r="B33" s="238" t="s">
        <v>40</v>
      </c>
      <c r="C33" s="47">
        <v>74.545449050834364</v>
      </c>
      <c r="D33" s="47">
        <v>75.016346036069493</v>
      </c>
      <c r="E33" s="53">
        <v>74.718770644054302</v>
      </c>
      <c r="F33" s="53">
        <v>76.669652286141954</v>
      </c>
      <c r="G33" s="53">
        <v>74.8</v>
      </c>
      <c r="H33" s="242">
        <v>74.7</v>
      </c>
      <c r="I33" s="242">
        <v>75.008905833478138</v>
      </c>
      <c r="J33" s="87">
        <v>78.510000000000005</v>
      </c>
      <c r="K33" s="87">
        <v>76.833227828628551</v>
      </c>
      <c r="L33" s="384">
        <v>79.599999999999994</v>
      </c>
    </row>
    <row r="34" spans="2:12" ht="15" customHeight="1" thickBot="1">
      <c r="K34" s="22"/>
      <c r="L34" s="225"/>
    </row>
    <row r="35" spans="2:12" ht="20.149999999999999" customHeight="1">
      <c r="B35" s="454" t="s">
        <v>86</v>
      </c>
      <c r="C35" s="236"/>
      <c r="D35" s="236"/>
      <c r="E35" s="56"/>
      <c r="F35" s="56"/>
      <c r="G35" s="56"/>
      <c r="H35" s="56"/>
      <c r="I35" s="56"/>
      <c r="J35" s="121"/>
      <c r="K35" s="121"/>
      <c r="L35" s="226"/>
    </row>
    <row r="36" spans="2:12" ht="30" customHeight="1">
      <c r="B36" s="448" t="s">
        <v>173</v>
      </c>
      <c r="C36" s="43">
        <v>9.8702174261802504</v>
      </c>
      <c r="D36" s="43">
        <v>10.782776560087896</v>
      </c>
      <c r="E36" s="50">
        <v>11.184316425791287</v>
      </c>
      <c r="F36" s="50">
        <v>10.824636634741575</v>
      </c>
      <c r="G36" s="50">
        <v>11.015294262052096</v>
      </c>
      <c r="H36" s="241">
        <v>10.990409602479243</v>
      </c>
      <c r="I36" s="241">
        <v>11.124047790620573</v>
      </c>
      <c r="J36" s="85">
        <v>11</v>
      </c>
      <c r="K36" s="85">
        <v>11.516479928471785</v>
      </c>
      <c r="L36" s="382">
        <v>11.869</v>
      </c>
    </row>
    <row r="37" spans="2:12" ht="30" customHeight="1">
      <c r="B37" s="118" t="s">
        <v>174</v>
      </c>
      <c r="C37" s="43">
        <v>2.6780095627598479</v>
      </c>
      <c r="D37" s="43">
        <v>2.8049928619231195</v>
      </c>
      <c r="E37" s="50">
        <v>3.2549223226595525</v>
      </c>
      <c r="F37" s="50">
        <v>3.1017333428684948</v>
      </c>
      <c r="G37" s="50">
        <v>3.2692006752020362</v>
      </c>
      <c r="H37" s="241">
        <v>2.8537683090963726</v>
      </c>
      <c r="I37" s="241">
        <v>3.1341435396984578</v>
      </c>
      <c r="J37" s="85">
        <v>3.6</v>
      </c>
      <c r="K37" s="85">
        <v>2.9496848268155129</v>
      </c>
      <c r="L37" s="383">
        <v>3.3610000000000002</v>
      </c>
    </row>
    <row r="38" spans="2:12" ht="30" customHeight="1">
      <c r="B38" s="118" t="s">
        <v>175</v>
      </c>
      <c r="C38" s="372">
        <v>11.628504727938164</v>
      </c>
      <c r="D38" s="372">
        <v>12.140770463220752</v>
      </c>
      <c r="E38" s="376">
        <v>11.660863120254161</v>
      </c>
      <c r="F38" s="376">
        <v>11.904401004565949</v>
      </c>
      <c r="G38" s="376">
        <v>11.500316093697172</v>
      </c>
      <c r="H38" s="377">
        <v>12.257077650960506</v>
      </c>
      <c r="I38" s="377">
        <v>11.779785560587589</v>
      </c>
      <c r="J38" s="375">
        <v>11.4</v>
      </c>
      <c r="K38" s="375">
        <v>10.880168059119169</v>
      </c>
      <c r="L38" s="383">
        <v>11.254</v>
      </c>
    </row>
    <row r="39" spans="2:12" ht="30" customHeight="1">
      <c r="B39" s="118" t="s">
        <v>176</v>
      </c>
      <c r="C39" s="372">
        <v>17.168290883635517</v>
      </c>
      <c r="D39" s="372">
        <v>17.105705970040326</v>
      </c>
      <c r="E39" s="376">
        <v>17.193265602613852</v>
      </c>
      <c r="F39" s="376">
        <v>16.098005407751032</v>
      </c>
      <c r="G39" s="376">
        <v>17.3089806847217</v>
      </c>
      <c r="H39" s="377">
        <v>17.276664433983314</v>
      </c>
      <c r="I39" s="377">
        <v>16.578037662059391</v>
      </c>
      <c r="J39" s="375">
        <v>15.4</v>
      </c>
      <c r="K39" s="375">
        <v>15.194110583355261</v>
      </c>
      <c r="L39" s="383">
        <v>16.253</v>
      </c>
    </row>
    <row r="40" spans="2:12" ht="30" customHeight="1" thickBot="1">
      <c r="B40" s="260" t="s">
        <v>178</v>
      </c>
      <c r="C40" s="47">
        <v>35.580756722508518</v>
      </c>
      <c r="D40" s="47">
        <v>37.55747336904949</v>
      </c>
      <c r="E40" s="53">
        <v>36.788126609191387</v>
      </c>
      <c r="F40" s="53">
        <v>38.321135023485127</v>
      </c>
      <c r="G40" s="53">
        <v>36.916546194276044</v>
      </c>
      <c r="H40" s="242">
        <v>37.899283130184273</v>
      </c>
      <c r="I40" s="242">
        <v>39.976880222342544</v>
      </c>
      <c r="J40" s="87">
        <v>41.2</v>
      </c>
      <c r="K40" s="87">
        <v>41.183874283262178</v>
      </c>
      <c r="L40" s="384">
        <v>41.26</v>
      </c>
    </row>
    <row r="41" spans="2:12" ht="30" customHeight="1"/>
    <row r="42" spans="2:12" ht="30" customHeight="1">
      <c r="B42" s="16"/>
    </row>
    <row r="43" spans="2:12" ht="30" customHeight="1">
      <c r="C43" s="425"/>
      <c r="D43"/>
      <c r="F43" s="447"/>
      <c r="G43" s="425"/>
      <c r="H43" s="425"/>
      <c r="I43" s="425"/>
      <c r="J43" s="425"/>
      <c r="K43" s="425"/>
    </row>
    <row r="44" spans="2:12" ht="30" customHeight="1">
      <c r="C44" s="425"/>
      <c r="D44"/>
      <c r="F44"/>
      <c r="G44"/>
      <c r="H44" s="425"/>
      <c r="I44" s="425"/>
      <c r="J44" s="425"/>
      <c r="K44" s="425"/>
    </row>
    <row r="45" spans="2:12" ht="30" customHeight="1">
      <c r="C45" s="425"/>
      <c r="D45"/>
      <c r="F45" s="425"/>
      <c r="G45" s="425"/>
      <c r="H45" s="425"/>
      <c r="I45" s="425"/>
      <c r="J45" s="425"/>
      <c r="K45" s="425"/>
    </row>
    <row r="46" spans="2:12" ht="30" customHeight="1">
      <c r="G46" s="425"/>
      <c r="H46" s="425"/>
      <c r="I46" s="425"/>
      <c r="J46" s="425"/>
      <c r="K46" s="425"/>
      <c r="L46" s="425"/>
    </row>
    <row r="47" spans="2:12" ht="30" customHeight="1">
      <c r="G47" s="425"/>
      <c r="H47" s="425"/>
      <c r="I47" s="425"/>
      <c r="J47" s="425"/>
      <c r="K47" s="425"/>
      <c r="L47" s="425"/>
    </row>
    <row r="48" spans="2:12" ht="30" customHeight="1">
      <c r="G48" s="425"/>
      <c r="H48" s="425"/>
      <c r="I48" s="425"/>
      <c r="J48" s="425"/>
      <c r="K48" s="425"/>
      <c r="L48" s="425"/>
    </row>
    <row r="49" spans="2:2" ht="30" customHeight="1"/>
    <row r="50" spans="2:2" ht="30" customHeight="1"/>
    <row r="51" spans="2:2" ht="30" customHeight="1"/>
    <row r="54" spans="2:2">
      <c r="B54" s="2"/>
    </row>
    <row r="55" spans="2:2">
      <c r="B55" s="2"/>
    </row>
    <row r="56" spans="2:2">
      <c r="B56" s="2"/>
    </row>
    <row r="57" spans="2:2">
      <c r="B57" s="2"/>
    </row>
    <row r="58" spans="2:2">
      <c r="B58" s="2"/>
    </row>
  </sheetData>
  <mergeCells count="2">
    <mergeCell ref="C4:L4"/>
    <mergeCell ref="B2:L2"/>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 xml:space="preserve">&amp;R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U25"/>
  <sheetViews>
    <sheetView showGridLines="0" zoomScaleNormal="100" workbookViewId="0">
      <selection activeCell="F26" sqref="F26"/>
    </sheetView>
  </sheetViews>
  <sheetFormatPr baseColWidth="10" defaultColWidth="11.453125" defaultRowHeight="12.5"/>
  <cols>
    <col min="1" max="1" width="1" style="19" customWidth="1"/>
    <col min="2" max="2" width="25.26953125" style="19" customWidth="1"/>
    <col min="3" max="3" width="8.81640625" style="19" bestFit="1" customWidth="1"/>
    <col min="4" max="11" width="6.7265625" style="19" customWidth="1"/>
    <col min="12" max="13" width="6.7265625" style="2" customWidth="1"/>
    <col min="14" max="21" width="6.7265625" style="19" customWidth="1"/>
    <col min="22" max="16384" width="11.453125" style="19"/>
  </cols>
  <sheetData>
    <row r="1" spans="2:20" ht="5.25" customHeight="1" thickBot="1"/>
    <row r="2" spans="2:20" ht="30" customHeight="1" thickBot="1">
      <c r="B2" s="656" t="s">
        <v>77</v>
      </c>
      <c r="C2" s="657"/>
      <c r="D2" s="657"/>
      <c r="E2" s="657"/>
      <c r="F2" s="657"/>
      <c r="G2" s="657"/>
      <c r="H2" s="657"/>
      <c r="I2" s="657"/>
      <c r="J2" s="657"/>
      <c r="K2" s="657"/>
      <c r="L2" s="657"/>
      <c r="M2" s="657"/>
      <c r="N2" s="657"/>
      <c r="O2" s="657"/>
      <c r="P2" s="657"/>
      <c r="Q2" s="657"/>
      <c r="R2" s="657"/>
      <c r="S2" s="657"/>
      <c r="T2" s="658"/>
    </row>
    <row r="3" spans="2:20" ht="13.5" customHeight="1" thickBot="1">
      <c r="B3" s="18"/>
      <c r="C3" s="18"/>
      <c r="D3" s="18"/>
      <c r="E3" s="18"/>
      <c r="F3" s="18"/>
      <c r="G3" s="1"/>
      <c r="H3" s="1"/>
      <c r="I3" s="1"/>
      <c r="J3" s="1"/>
      <c r="K3" s="1"/>
      <c r="L3" s="1"/>
      <c r="M3" s="1"/>
    </row>
    <row r="4" spans="2:20" ht="30" customHeight="1" thickBot="1">
      <c r="B4" s="215" t="s">
        <v>72</v>
      </c>
      <c r="C4" s="33"/>
      <c r="D4" s="457" t="s">
        <v>84</v>
      </c>
      <c r="E4" s="457" t="s">
        <v>83</v>
      </c>
      <c r="F4" s="457" t="s">
        <v>82</v>
      </c>
      <c r="G4" s="32" t="s">
        <v>110</v>
      </c>
      <c r="H4" s="32" t="s">
        <v>111</v>
      </c>
      <c r="I4" s="457" t="s">
        <v>80</v>
      </c>
      <c r="J4" s="36" t="s">
        <v>112</v>
      </c>
      <c r="K4" s="36" t="s">
        <v>113</v>
      </c>
      <c r="L4" s="34" t="s">
        <v>114</v>
      </c>
      <c r="M4" s="34" t="s">
        <v>115</v>
      </c>
      <c r="N4" s="36" t="s">
        <v>116</v>
      </c>
      <c r="O4" s="457" t="s">
        <v>81</v>
      </c>
      <c r="P4" s="36" t="s">
        <v>117</v>
      </c>
      <c r="Q4" s="313" t="s">
        <v>118</v>
      </c>
      <c r="R4" s="313" t="s">
        <v>119</v>
      </c>
      <c r="S4" s="313" t="s">
        <v>152</v>
      </c>
      <c r="T4" s="313" t="s">
        <v>180</v>
      </c>
    </row>
    <row r="5" spans="2:20" ht="13.5" customHeight="1" thickBot="1">
      <c r="C5" s="20"/>
      <c r="D5" s="469"/>
      <c r="E5" s="469"/>
      <c r="F5" s="469"/>
      <c r="G5" s="20"/>
      <c r="H5" s="20"/>
      <c r="I5" s="469"/>
      <c r="J5" s="21"/>
      <c r="K5" s="21"/>
      <c r="L5" s="21"/>
      <c r="M5" s="21"/>
      <c r="N5" s="21"/>
      <c r="O5" s="458"/>
    </row>
    <row r="6" spans="2:20" ht="30" customHeight="1" thickBot="1">
      <c r="B6" s="221" t="s">
        <v>45</v>
      </c>
      <c r="C6" s="91" t="s">
        <v>46</v>
      </c>
      <c r="D6" s="467">
        <v>82.2</v>
      </c>
      <c r="E6" s="467">
        <v>85</v>
      </c>
      <c r="F6" s="467" t="s">
        <v>11</v>
      </c>
      <c r="G6" s="38">
        <v>92.6</v>
      </c>
      <c r="H6" s="38">
        <v>91.4</v>
      </c>
      <c r="I6" s="467">
        <v>85.8</v>
      </c>
      <c r="J6" s="92">
        <v>91.090665542589306</v>
      </c>
      <c r="K6" s="92">
        <v>91.143225288015344</v>
      </c>
      <c r="L6" s="92">
        <v>90.634908454917436</v>
      </c>
      <c r="M6" s="84">
        <v>91.296789958857815</v>
      </c>
      <c r="N6" s="84">
        <v>91.6</v>
      </c>
      <c r="O6" s="459">
        <v>89.7</v>
      </c>
      <c r="P6" s="311">
        <v>91.5</v>
      </c>
      <c r="Q6" s="311">
        <v>90.991876114399972</v>
      </c>
      <c r="R6" s="437">
        <v>91.98</v>
      </c>
      <c r="S6" s="505">
        <v>91.380878218957008</v>
      </c>
      <c r="T6" s="381">
        <v>92.377099999999999</v>
      </c>
    </row>
    <row r="7" spans="2:20" ht="13.5" customHeight="1" thickBot="1">
      <c r="B7" s="93"/>
      <c r="C7" s="94"/>
      <c r="D7" s="470"/>
      <c r="E7" s="470"/>
      <c r="F7" s="470"/>
      <c r="G7" s="93"/>
      <c r="H7" s="93"/>
      <c r="I7" s="470"/>
      <c r="J7" s="95"/>
      <c r="K7" s="95"/>
      <c r="L7" s="95"/>
      <c r="M7" s="82"/>
      <c r="N7" s="82"/>
      <c r="O7" s="460"/>
      <c r="P7" s="220"/>
      <c r="Q7" s="220"/>
      <c r="R7" s="353"/>
      <c r="S7" s="353"/>
      <c r="T7" s="353"/>
    </row>
    <row r="8" spans="2:20" ht="30" customHeight="1" thickBot="1">
      <c r="B8" s="221" t="s">
        <v>170</v>
      </c>
      <c r="C8" s="91" t="s">
        <v>44</v>
      </c>
      <c r="D8" s="462">
        <v>3.04</v>
      </c>
      <c r="E8" s="462">
        <v>2.75</v>
      </c>
      <c r="F8" s="462">
        <v>3.13</v>
      </c>
      <c r="G8" s="97">
        <v>3.46</v>
      </c>
      <c r="H8" s="97">
        <v>3.49</v>
      </c>
      <c r="I8" s="462">
        <v>3.3</v>
      </c>
      <c r="J8" s="98">
        <v>3.52</v>
      </c>
      <c r="K8" s="98">
        <v>3.4358629989670812</v>
      </c>
      <c r="L8" s="98">
        <v>3.4102969242830672</v>
      </c>
      <c r="M8" s="192">
        <v>3.3467746752387053</v>
      </c>
      <c r="N8" s="192">
        <v>3.4</v>
      </c>
      <c r="O8" s="461">
        <v>3.4</v>
      </c>
      <c r="P8" s="244">
        <v>3.39</v>
      </c>
      <c r="Q8" s="244">
        <v>3.3777262957591048</v>
      </c>
      <c r="R8" s="486">
        <v>3.41</v>
      </c>
      <c r="S8" s="506">
        <v>3.3567470609622516</v>
      </c>
      <c r="T8" s="508">
        <v>3.3864999999999998</v>
      </c>
    </row>
    <row r="9" spans="2:20" ht="13.5" customHeight="1" thickBot="1">
      <c r="B9" s="99"/>
      <c r="C9" s="89"/>
      <c r="D9" s="471"/>
      <c r="E9" s="471"/>
      <c r="F9" s="471"/>
      <c r="G9" s="94"/>
      <c r="H9" s="322"/>
      <c r="I9" s="471"/>
      <c r="J9" s="82"/>
      <c r="K9" s="82"/>
      <c r="L9" s="82"/>
      <c r="M9" s="30"/>
      <c r="N9" s="30"/>
      <c r="O9" s="460"/>
      <c r="P9" s="220"/>
      <c r="Q9" s="220"/>
      <c r="R9" s="353"/>
      <c r="S9" s="353"/>
      <c r="T9" s="353"/>
    </row>
    <row r="10" spans="2:20" ht="30" customHeight="1" thickBot="1">
      <c r="B10" s="221" t="s">
        <v>79</v>
      </c>
      <c r="C10" s="91" t="s">
        <v>44</v>
      </c>
      <c r="D10" s="462">
        <v>3.7</v>
      </c>
      <c r="E10" s="462">
        <v>3.24</v>
      </c>
      <c r="F10" s="462" t="s">
        <v>11</v>
      </c>
      <c r="G10" s="97">
        <v>3.73</v>
      </c>
      <c r="H10" s="97">
        <v>3.82</v>
      </c>
      <c r="I10" s="462">
        <v>3.9</v>
      </c>
      <c r="J10" s="98">
        <v>3.86</v>
      </c>
      <c r="K10" s="98">
        <f>K8*(100/K6)</f>
        <v>3.769740414725999</v>
      </c>
      <c r="L10" s="98">
        <f t="shared" ref="L10:Q10" si="0">L8/(L6/100)</f>
        <v>3.7626748704439605</v>
      </c>
      <c r="M10" s="63">
        <f t="shared" si="0"/>
        <v>3.6658185646471284</v>
      </c>
      <c r="N10" s="63">
        <f t="shared" si="0"/>
        <v>3.7117903930131004</v>
      </c>
      <c r="O10" s="462">
        <f t="shared" si="0"/>
        <v>3.79041248606466</v>
      </c>
      <c r="P10" s="98">
        <f t="shared" si="0"/>
        <v>3.7049180327868854</v>
      </c>
      <c r="Q10" s="98">
        <f t="shared" si="0"/>
        <v>3.712118531892278</v>
      </c>
      <c r="R10" s="98">
        <f>R8/(R6/100)</f>
        <v>3.7073276799304193</v>
      </c>
      <c r="S10" s="98">
        <f>S8/(S6/100)</f>
        <v>3.6733582850004751</v>
      </c>
      <c r="T10" s="509">
        <f>T8/(T6/100)</f>
        <v>3.6659518430433513</v>
      </c>
    </row>
    <row r="11" spans="2:20" ht="13.5" customHeight="1" thickBot="1">
      <c r="B11" s="268"/>
      <c r="C11" s="28"/>
      <c r="D11" s="472"/>
      <c r="E11" s="472"/>
      <c r="F11" s="472"/>
      <c r="G11" s="100"/>
      <c r="H11" s="100"/>
      <c r="I11" s="472"/>
      <c r="J11" s="101"/>
      <c r="K11" s="101"/>
      <c r="L11" s="101"/>
      <c r="M11" s="30"/>
      <c r="N11" s="30"/>
      <c r="O11" s="463"/>
      <c r="P11" s="353"/>
      <c r="Q11" s="353"/>
      <c r="R11" s="353"/>
      <c r="S11" s="353"/>
      <c r="T11" s="353"/>
    </row>
    <row r="12" spans="2:20" ht="15.75" customHeight="1" thickBot="1">
      <c r="B12" s="90" t="s">
        <v>54</v>
      </c>
      <c r="C12" s="91" t="s">
        <v>47</v>
      </c>
      <c r="D12" s="473" t="s">
        <v>11</v>
      </c>
      <c r="E12" s="473" t="s">
        <v>11</v>
      </c>
      <c r="F12" s="473" t="s">
        <v>11</v>
      </c>
      <c r="G12" s="91">
        <v>0.46100000000000002</v>
      </c>
      <c r="H12" s="91">
        <v>0.51200000000000001</v>
      </c>
      <c r="I12" s="473">
        <v>0.51600000000000001</v>
      </c>
      <c r="J12" s="91">
        <v>0.51700000000000002</v>
      </c>
      <c r="K12" s="91">
        <v>0.52300000000000002</v>
      </c>
      <c r="L12" s="423">
        <f>528.211/1000</f>
        <v>0.52821099999999999</v>
      </c>
      <c r="M12" s="193">
        <f>(533.263/1000)</f>
        <v>0.53326300000000004</v>
      </c>
      <c r="N12" s="193">
        <v>0.49199999999999999</v>
      </c>
      <c r="O12" s="464">
        <v>0.56000000000000005</v>
      </c>
      <c r="P12" s="326">
        <v>0.50046800000000002</v>
      </c>
      <c r="Q12" s="424">
        <f>505.9364831
/1000</f>
        <v>0.50593648309999995</v>
      </c>
      <c r="R12" s="487">
        <f>507.7885976/1000</f>
        <v>0.50778859760000006</v>
      </c>
      <c r="S12" s="507">
        <v>0.51406048862813802</v>
      </c>
      <c r="T12" s="510">
        <v>0.52</v>
      </c>
    </row>
    <row r="13" spans="2:20" ht="13.5" customHeight="1" thickBot="1">
      <c r="B13" s="93"/>
      <c r="C13" s="94"/>
      <c r="D13" s="470"/>
      <c r="E13" s="470"/>
      <c r="F13" s="470"/>
      <c r="G13" s="93"/>
      <c r="H13" s="93"/>
      <c r="I13" s="470"/>
      <c r="J13" s="95"/>
      <c r="K13" s="95"/>
      <c r="L13" s="95"/>
      <c r="M13" s="30"/>
      <c r="N13" s="30"/>
      <c r="O13" s="460"/>
      <c r="P13" s="220"/>
      <c r="Q13" s="220"/>
      <c r="R13" s="353"/>
      <c r="S13" s="353"/>
      <c r="T13" s="353"/>
    </row>
    <row r="14" spans="2:20" ht="30" customHeight="1" thickBot="1">
      <c r="B14" s="90" t="s">
        <v>102</v>
      </c>
      <c r="C14" s="91" t="s">
        <v>48</v>
      </c>
      <c r="D14" s="474">
        <v>0.05</v>
      </c>
      <c r="E14" s="474">
        <v>4.2361111111111106E-2</v>
      </c>
      <c r="F14" s="473" t="s">
        <v>11</v>
      </c>
      <c r="G14" s="102">
        <v>5.6250000000000001E-2</v>
      </c>
      <c r="H14" s="102">
        <v>5.486111111111111E-2</v>
      </c>
      <c r="I14" s="474">
        <v>5.5555555555555552E-2</v>
      </c>
      <c r="J14" s="103">
        <v>5.4166666666666669E-2</v>
      </c>
      <c r="K14" s="103">
        <v>5.5555555555555552E-2</v>
      </c>
      <c r="L14" s="103">
        <v>5.5555555555555552E-2</v>
      </c>
      <c r="M14" s="194">
        <v>5.5555555555555552E-2</v>
      </c>
      <c r="N14" s="194">
        <v>5.5555555555555552E-2</v>
      </c>
      <c r="O14" s="465">
        <v>5.486111111111111E-2</v>
      </c>
      <c r="P14" s="316">
        <v>5.6250000000000001E-2</v>
      </c>
      <c r="Q14" s="316">
        <v>5.7638888888888885E-2</v>
      </c>
      <c r="R14" s="316">
        <v>5.7638888888888885E-2</v>
      </c>
      <c r="S14" s="316">
        <v>5.6944444444444443E-2</v>
      </c>
      <c r="T14" s="316">
        <v>5.8333333333333327E-2</v>
      </c>
    </row>
    <row r="15" spans="2:20" ht="13.5" customHeight="1" thickBot="1">
      <c r="B15" s="99"/>
      <c r="C15" s="257"/>
      <c r="D15" s="471"/>
      <c r="E15" s="471"/>
      <c r="F15" s="471"/>
      <c r="G15" s="257"/>
      <c r="H15" s="322"/>
      <c r="I15" s="471"/>
      <c r="J15" s="82"/>
      <c r="K15" s="82"/>
      <c r="L15" s="82"/>
      <c r="M15" s="82"/>
      <c r="N15" s="82"/>
      <c r="O15" s="460"/>
      <c r="P15" s="220"/>
      <c r="Q15" s="220"/>
      <c r="R15" s="353"/>
      <c r="S15" s="353"/>
      <c r="T15" s="353"/>
    </row>
    <row r="16" spans="2:20" ht="30" customHeight="1" thickBot="1">
      <c r="B16" s="221" t="s">
        <v>171</v>
      </c>
      <c r="C16" s="91" t="s">
        <v>49</v>
      </c>
      <c r="D16" s="473">
        <v>30.5</v>
      </c>
      <c r="E16" s="473">
        <v>26.9</v>
      </c>
      <c r="F16" s="473">
        <v>33.799999999999997</v>
      </c>
      <c r="G16" s="91">
        <v>39.6</v>
      </c>
      <c r="H16" s="91">
        <v>38.5</v>
      </c>
      <c r="I16" s="473">
        <v>36.9</v>
      </c>
      <c r="J16" s="105">
        <v>38.1</v>
      </c>
      <c r="K16" s="92">
        <v>38.288576322450453</v>
      </c>
      <c r="L16" s="92">
        <v>38.938633066484385</v>
      </c>
      <c r="M16" s="84">
        <v>40.31042672869598</v>
      </c>
      <c r="N16" s="84">
        <v>40.1</v>
      </c>
      <c r="O16" s="466">
        <v>39.1</v>
      </c>
      <c r="P16" s="248">
        <v>40.5</v>
      </c>
      <c r="Q16" s="248">
        <v>40.638662387998345</v>
      </c>
      <c r="R16" s="437">
        <v>40.909999999999997</v>
      </c>
      <c r="S16" s="505">
        <v>41.015155369194602</v>
      </c>
      <c r="T16" s="381">
        <v>41.720799999999997</v>
      </c>
    </row>
    <row r="17" spans="2:21" ht="13.5" customHeight="1" thickBot="1">
      <c r="B17" s="268"/>
      <c r="C17" s="28"/>
      <c r="D17" s="472"/>
      <c r="E17" s="472"/>
      <c r="F17" s="472"/>
      <c r="G17" s="100"/>
      <c r="H17" s="100"/>
      <c r="I17" s="472"/>
      <c r="J17" s="101"/>
      <c r="K17" s="101"/>
      <c r="L17" s="101"/>
      <c r="M17" s="30"/>
      <c r="N17" s="30"/>
      <c r="O17" s="460"/>
      <c r="P17" s="220"/>
      <c r="Q17" s="220"/>
      <c r="R17" s="353"/>
      <c r="S17" s="353"/>
      <c r="T17" s="353"/>
    </row>
    <row r="18" spans="2:21" ht="30" customHeight="1" thickBot="1">
      <c r="B18" s="221" t="s">
        <v>172</v>
      </c>
      <c r="C18" s="91" t="s">
        <v>49</v>
      </c>
      <c r="D18" s="467">
        <v>37.104622871046224</v>
      </c>
      <c r="E18" s="467">
        <v>31.647058823529409</v>
      </c>
      <c r="F18" s="467" t="s">
        <v>11</v>
      </c>
      <c r="G18" s="38">
        <v>42.8</v>
      </c>
      <c r="H18" s="38">
        <v>42.122538293216628</v>
      </c>
      <c r="I18" s="467">
        <v>43.1</v>
      </c>
      <c r="J18" s="38">
        <v>41.8</v>
      </c>
      <c r="K18" s="38">
        <f t="shared" ref="K18:Q18" si="1">K16*(100/K6)</f>
        <v>42.009240074023488</v>
      </c>
      <c r="L18" s="38">
        <f t="shared" si="1"/>
        <v>42.962070277648913</v>
      </c>
      <c r="M18" s="37">
        <f t="shared" si="1"/>
        <v>44.153169839664194</v>
      </c>
      <c r="N18" s="37">
        <f t="shared" si="1"/>
        <v>43.777292576419221</v>
      </c>
      <c r="O18" s="467">
        <f t="shared" si="1"/>
        <v>43.589743589743591</v>
      </c>
      <c r="P18" s="38">
        <f t="shared" si="1"/>
        <v>44.262295081967217</v>
      </c>
      <c r="Q18" s="38">
        <f t="shared" si="1"/>
        <v>44.661857874987867</v>
      </c>
      <c r="R18" s="38">
        <f>R16*(100/R6)</f>
        <v>44.477060230484881</v>
      </c>
      <c r="S18" s="38">
        <f>S16*(100/S6)</f>
        <v>44.883739540036494</v>
      </c>
      <c r="T18" s="511">
        <f>T16*(100/T6)</f>
        <v>45.163574089249387</v>
      </c>
      <c r="U18" s="191"/>
    </row>
    <row r="19" spans="2:21" ht="13" thickBot="1">
      <c r="B19" s="268"/>
      <c r="C19" s="28"/>
      <c r="D19" s="472"/>
      <c r="E19" s="472"/>
      <c r="F19" s="472"/>
      <c r="G19" s="100"/>
      <c r="H19" s="100"/>
      <c r="I19" s="472"/>
      <c r="J19" s="101"/>
      <c r="K19" s="101"/>
      <c r="L19" s="101"/>
      <c r="M19" s="30"/>
      <c r="N19" s="30"/>
      <c r="O19" s="460"/>
      <c r="P19" s="220"/>
      <c r="Q19" s="220"/>
      <c r="R19" s="353"/>
      <c r="S19" s="353"/>
      <c r="T19" s="353"/>
    </row>
    <row r="20" spans="2:21" ht="13" thickBot="1">
      <c r="B20" s="221" t="s">
        <v>50</v>
      </c>
      <c r="C20" s="91" t="s">
        <v>49</v>
      </c>
      <c r="D20" s="467">
        <v>10</v>
      </c>
      <c r="E20" s="467">
        <v>9.8000000000000007</v>
      </c>
      <c r="F20" s="467">
        <v>10.8</v>
      </c>
      <c r="G20" s="38">
        <v>11.5</v>
      </c>
      <c r="H20" s="38">
        <v>11</v>
      </c>
      <c r="I20" s="467">
        <v>11.2</v>
      </c>
      <c r="J20" s="92">
        <v>10.8</v>
      </c>
      <c r="K20" s="92">
        <f>K16/K8</f>
        <v>11.143801814554624</v>
      </c>
      <c r="L20" s="92">
        <f>L16/L8</f>
        <v>11.417959764506517</v>
      </c>
      <c r="M20" s="40">
        <f>M16/M8</f>
        <v>12.044559505883342</v>
      </c>
      <c r="N20" s="40">
        <f t="shared" ref="N20:S20" si="2">N16/N8</f>
        <v>11.794117647058824</v>
      </c>
      <c r="O20" s="468">
        <f t="shared" si="2"/>
        <v>11.5</v>
      </c>
      <c r="P20" s="40">
        <f t="shared" si="2"/>
        <v>11.946902654867257</v>
      </c>
      <c r="Q20" s="40">
        <f t="shared" si="2"/>
        <v>12.031366318526787</v>
      </c>
      <c r="R20" s="92">
        <f t="shared" si="2"/>
        <v>11.997067448680351</v>
      </c>
      <c r="S20" s="92">
        <f t="shared" si="2"/>
        <v>12.218720870030975</v>
      </c>
      <c r="T20" s="512">
        <f t="shared" ref="T20" si="3">T16/T8</f>
        <v>12.31974014469216</v>
      </c>
    </row>
    <row r="21" spans="2:21">
      <c r="K21" s="425"/>
      <c r="L21" s="425"/>
      <c r="M21" s="425"/>
      <c r="N21" s="425"/>
    </row>
    <row r="22" spans="2:21">
      <c r="K22" s="425"/>
      <c r="L22" s="425"/>
      <c r="M22" s="425"/>
      <c r="N22" s="425"/>
    </row>
    <row r="23" spans="2:21">
      <c r="B23" s="88"/>
    </row>
    <row r="24" spans="2:21">
      <c r="B24" s="88"/>
      <c r="K24" s="191"/>
    </row>
    <row r="25" spans="2:21">
      <c r="P25" s="425"/>
    </row>
  </sheetData>
  <mergeCells count="1">
    <mergeCell ref="B2:T2"/>
  </mergeCells>
  <phoneticPr fontId="0" type="noConversion"/>
  <pageMargins left="0.39370078740157483" right="0.39370078740157483" top="0.98425196850393704" bottom="0.98425196850393704" header="0.51181102362204722" footer="0.51181102362204722"/>
  <pageSetup paperSize="9" scale="96" orientation="landscape" r:id="rId1"/>
  <headerFooter alignWithMargins="0">
    <oddHeader>&amp;L&amp;12&amp;UDeutsches Mobilitätspanel: Statistik 2010&amp;R&amp;12&amp;UInstitut für Verkehrswesen  - KIT</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85" zoomScaleNormal="85" workbookViewId="0">
      <selection activeCell="P22" sqref="P22"/>
    </sheetView>
  </sheetViews>
  <sheetFormatPr baseColWidth="10" defaultColWidth="11.453125" defaultRowHeight="13"/>
  <cols>
    <col min="1" max="1" width="3.54296875" style="632" bestFit="1" customWidth="1"/>
    <col min="2" max="2" width="5.453125" style="632" customWidth="1"/>
    <col min="3" max="3" width="70.7265625" style="632" bestFit="1" customWidth="1"/>
    <col min="4" max="6" width="10.7265625" style="513" customWidth="1"/>
    <col min="7" max="8" width="10.7265625" style="631" customWidth="1"/>
    <col min="9" max="10" width="10.7265625" style="633" customWidth="1"/>
    <col min="11" max="12" width="12.26953125" style="513" bestFit="1" customWidth="1"/>
    <col min="13" max="13" width="12.453125" style="513" bestFit="1" customWidth="1"/>
    <col min="14" max="14" width="11.453125" style="513"/>
    <col min="15" max="15" width="16.453125" style="513" customWidth="1"/>
    <col min="16" max="16384" width="11.453125" style="513"/>
  </cols>
  <sheetData>
    <row r="1" spans="1:13" ht="18" customHeight="1">
      <c r="A1" s="665" t="s">
        <v>124</v>
      </c>
      <c r="B1" s="666"/>
      <c r="C1" s="666"/>
      <c r="D1" s="666"/>
      <c r="E1" s="666"/>
      <c r="F1" s="666"/>
      <c r="G1" s="666"/>
      <c r="H1" s="666"/>
      <c r="I1" s="666"/>
      <c r="J1" s="666"/>
      <c r="K1" s="666"/>
      <c r="L1" s="666"/>
      <c r="M1" s="667"/>
    </row>
    <row r="2" spans="1:13" ht="18" customHeight="1">
      <c r="A2" s="668"/>
      <c r="B2" s="669"/>
      <c r="C2" s="670"/>
      <c r="D2" s="671" t="s">
        <v>183</v>
      </c>
      <c r="E2" s="672"/>
      <c r="F2" s="672"/>
      <c r="G2" s="672"/>
      <c r="H2" s="672"/>
      <c r="I2" s="672"/>
      <c r="J2" s="672"/>
      <c r="K2" s="672"/>
      <c r="L2" s="672"/>
      <c r="M2" s="673"/>
    </row>
    <row r="3" spans="1:13" ht="18" customHeight="1" thickBot="1">
      <c r="A3" s="514"/>
      <c r="B3" s="515"/>
      <c r="C3" s="516"/>
      <c r="D3" s="517">
        <v>2005</v>
      </c>
      <c r="E3" s="517">
        <v>2006</v>
      </c>
      <c r="F3" s="518">
        <v>2007</v>
      </c>
      <c r="G3" s="518">
        <v>2008</v>
      </c>
      <c r="H3" s="518">
        <v>2009</v>
      </c>
      <c r="I3" s="517">
        <v>2010</v>
      </c>
      <c r="J3" s="519">
        <v>2011</v>
      </c>
      <c r="K3" s="520">
        <v>2012</v>
      </c>
      <c r="L3" s="520">
        <v>2013</v>
      </c>
      <c r="M3" s="521">
        <v>2014</v>
      </c>
    </row>
    <row r="4" spans="1:13" ht="21" customHeight="1">
      <c r="A4" s="674" t="s">
        <v>125</v>
      </c>
      <c r="B4" s="678" t="s">
        <v>126</v>
      </c>
      <c r="C4" s="522" t="s">
        <v>127</v>
      </c>
      <c r="D4" s="523">
        <v>40179477</v>
      </c>
      <c r="E4" s="523">
        <v>40659500</v>
      </c>
      <c r="F4" s="524">
        <v>41019700</v>
      </c>
      <c r="G4" s="525">
        <v>41183594</v>
      </c>
      <c r="H4" s="523">
        <v>41321171</v>
      </c>
      <c r="I4" s="525">
        <v>41737627</v>
      </c>
      <c r="J4" s="523">
        <v>42301563</v>
      </c>
      <c r="K4" s="526">
        <v>42927647</v>
      </c>
      <c r="L4" s="527">
        <v>43431124</v>
      </c>
      <c r="M4" s="528">
        <v>43851230</v>
      </c>
    </row>
    <row r="5" spans="1:13" ht="20.25" customHeight="1">
      <c r="A5" s="675"/>
      <c r="B5" s="679"/>
      <c r="C5" s="529" t="s">
        <v>128</v>
      </c>
      <c r="D5" s="530">
        <v>32104806</v>
      </c>
      <c r="E5" s="530">
        <v>31686410</v>
      </c>
      <c r="F5" s="531">
        <v>31352364</v>
      </c>
      <c r="G5" s="532">
        <v>30905204</v>
      </c>
      <c r="H5" s="530">
        <v>30639015</v>
      </c>
      <c r="I5" s="532">
        <v>30449617</v>
      </c>
      <c r="J5" s="530">
        <v>30487578</v>
      </c>
      <c r="K5" s="533">
        <v>30452019</v>
      </c>
      <c r="L5" s="530">
        <v>30206472</v>
      </c>
      <c r="M5" s="534">
        <v>29956296</v>
      </c>
    </row>
    <row r="6" spans="1:13" ht="20.25" customHeight="1">
      <c r="A6" s="675"/>
      <c r="B6" s="680"/>
      <c r="C6" s="529" t="s">
        <v>129</v>
      </c>
      <c r="D6" s="530">
        <v>8032735</v>
      </c>
      <c r="E6" s="530">
        <v>8902237</v>
      </c>
      <c r="F6" s="531">
        <v>9530311</v>
      </c>
      <c r="G6" s="532">
        <v>10045903</v>
      </c>
      <c r="H6" s="530">
        <v>10290288</v>
      </c>
      <c r="I6" s="532">
        <v>10817769</v>
      </c>
      <c r="J6" s="530">
        <v>11266644</v>
      </c>
      <c r="K6" s="533">
        <v>11891375</v>
      </c>
      <c r="L6" s="530">
        <v>12578950</v>
      </c>
      <c r="M6" s="534">
        <v>13215190</v>
      </c>
    </row>
    <row r="7" spans="1:13" ht="20.25" customHeight="1" thickBot="1">
      <c r="A7" s="675"/>
      <c r="B7" s="681"/>
      <c r="C7" s="535" t="s">
        <v>130</v>
      </c>
      <c r="D7" s="536">
        <v>41936</v>
      </c>
      <c r="E7" s="536">
        <v>70853</v>
      </c>
      <c r="F7" s="537">
        <v>137025</v>
      </c>
      <c r="G7" s="538">
        <v>232487</v>
      </c>
      <c r="H7" s="536">
        <v>391868</v>
      </c>
      <c r="I7" s="538">
        <v>470241</v>
      </c>
      <c r="J7" s="536">
        <v>547341</v>
      </c>
      <c r="K7" s="539">
        <v>584253</v>
      </c>
      <c r="L7" s="540">
        <v>645702</v>
      </c>
      <c r="M7" s="528">
        <v>679744</v>
      </c>
    </row>
    <row r="8" spans="1:13" ht="21" customHeight="1">
      <c r="A8" s="676"/>
      <c r="B8" s="682" t="s">
        <v>131</v>
      </c>
      <c r="C8" s="541" t="str">
        <f>'[1]0'!C9</f>
        <v>bis 3 Jahre</v>
      </c>
      <c r="D8" s="542">
        <v>21.2</v>
      </c>
      <c r="E8" s="542">
        <v>21.1</v>
      </c>
      <c r="F8" s="543">
        <v>21.4</v>
      </c>
      <c r="G8" s="544">
        <v>21.8</v>
      </c>
      <c r="H8" s="542">
        <v>21.039820014644398</v>
      </c>
      <c r="I8" s="544">
        <v>22.256409877898108</v>
      </c>
      <c r="J8" s="542">
        <v>21.553566516730932</v>
      </c>
      <c r="K8" s="545">
        <v>21.4</v>
      </c>
      <c r="L8" s="546">
        <v>19.5</v>
      </c>
      <c r="M8" s="547">
        <v>19.5</v>
      </c>
    </row>
    <row r="9" spans="1:13" ht="21" customHeight="1">
      <c r="A9" s="676"/>
      <c r="B9" s="683"/>
      <c r="C9" s="548" t="str">
        <f>'[1]0'!C10</f>
        <v>4-6 Jahre</v>
      </c>
      <c r="D9" s="549">
        <v>21.1</v>
      </c>
      <c r="E9" s="549">
        <v>19.7</v>
      </c>
      <c r="F9" s="550">
        <v>19.100000000000001</v>
      </c>
      <c r="G9" s="551">
        <v>19.8</v>
      </c>
      <c r="H9" s="549">
        <v>19.686402972780296</v>
      </c>
      <c r="I9" s="551">
        <v>20.326636469643283</v>
      </c>
      <c r="J9" s="549">
        <v>19.95174561955621</v>
      </c>
      <c r="K9" s="552">
        <v>19.3</v>
      </c>
      <c r="L9" s="549">
        <v>20.100000000000001</v>
      </c>
      <c r="M9" s="553">
        <v>19.8</v>
      </c>
    </row>
    <row r="10" spans="1:13" ht="21" customHeight="1">
      <c r="A10" s="676"/>
      <c r="B10" s="683"/>
      <c r="C10" s="548" t="str">
        <f>'[1]0'!C11</f>
        <v>7-9 Jahre</v>
      </c>
      <c r="D10" s="549">
        <v>20.399999999999999</v>
      </c>
      <c r="E10" s="549">
        <v>20.5</v>
      </c>
      <c r="F10" s="550">
        <v>19.600000000000001</v>
      </c>
      <c r="G10" s="551">
        <v>19.5</v>
      </c>
      <c r="H10" s="549">
        <v>18.167084836541697</v>
      </c>
      <c r="I10" s="551">
        <v>17.982382303154051</v>
      </c>
      <c r="J10" s="549">
        <v>17.76281770133107</v>
      </c>
      <c r="K10" s="552">
        <v>17.8</v>
      </c>
      <c r="L10" s="549">
        <v>18.3</v>
      </c>
      <c r="M10" s="553">
        <v>18.100000000000001</v>
      </c>
    </row>
    <row r="11" spans="1:13" ht="21" customHeight="1" thickBot="1">
      <c r="A11" s="676"/>
      <c r="B11" s="684"/>
      <c r="C11" s="554" t="str">
        <f>'[1]0'!C12</f>
        <v>10 Jahre und älter</v>
      </c>
      <c r="D11" s="555">
        <v>37.299999999999997</v>
      </c>
      <c r="E11" s="555">
        <v>38.700000000000003</v>
      </c>
      <c r="F11" s="556">
        <v>40</v>
      </c>
      <c r="G11" s="557">
        <v>38.9</v>
      </c>
      <c r="H11" s="555">
        <v>41.106692176033611</v>
      </c>
      <c r="I11" s="557">
        <v>39.434571349304562</v>
      </c>
      <c r="J11" s="555">
        <v>40.731870162381789</v>
      </c>
      <c r="K11" s="558">
        <v>41.6</v>
      </c>
      <c r="L11" s="555">
        <v>42.1</v>
      </c>
      <c r="M11" s="559">
        <v>42.6</v>
      </c>
    </row>
    <row r="12" spans="1:13" ht="21" customHeight="1">
      <c r="A12" s="676"/>
      <c r="B12" s="685" t="s">
        <v>132</v>
      </c>
      <c r="C12" s="560" t="str">
        <f>CONCATENATE('[1]0'!B9," cm³")</f>
        <v>bis 1399 cm³</v>
      </c>
      <c r="D12" s="546">
        <v>29.5</v>
      </c>
      <c r="E12" s="546">
        <v>29.2</v>
      </c>
      <c r="F12" s="561">
        <v>29.2</v>
      </c>
      <c r="G12" s="562">
        <v>29.9</v>
      </c>
      <c r="H12" s="546">
        <v>30.284109981271257</v>
      </c>
      <c r="I12" s="562">
        <v>31.175858076274686</v>
      </c>
      <c r="J12" s="546">
        <v>31.712402492767033</v>
      </c>
      <c r="K12" s="563">
        <v>32.299999999999997</v>
      </c>
      <c r="L12" s="564">
        <v>32.700000000000003</v>
      </c>
      <c r="M12" s="565">
        <v>33.200000000000003</v>
      </c>
    </row>
    <row r="13" spans="1:13" ht="21" customHeight="1">
      <c r="A13" s="676"/>
      <c r="B13" s="683"/>
      <c r="C13" s="560" t="str">
        <f>CONCATENATE('[1]0'!B10," cm³")</f>
        <v>1400 - 1599 cm³</v>
      </c>
      <c r="D13" s="549">
        <v>19.899999999999999</v>
      </c>
      <c r="E13" s="549">
        <v>19.8</v>
      </c>
      <c r="F13" s="550">
        <v>19.8</v>
      </c>
      <c r="G13" s="551">
        <v>19.899999999999999</v>
      </c>
      <c r="H13" s="549">
        <v>19.806505527619873</v>
      </c>
      <c r="I13" s="551">
        <v>19.368066740033996</v>
      </c>
      <c r="J13" s="549">
        <v>19.302508819669217</v>
      </c>
      <c r="K13" s="566">
        <v>19.399999999999999</v>
      </c>
      <c r="L13" s="567">
        <v>19.399999999999999</v>
      </c>
      <c r="M13" s="568">
        <v>19.399999999999999</v>
      </c>
    </row>
    <row r="14" spans="1:13" ht="21" customHeight="1">
      <c r="A14" s="676"/>
      <c r="B14" s="683"/>
      <c r="C14" s="560" t="str">
        <f>CONCATENATE('[1]0'!B11," cm³")</f>
        <v>1600 - 1999 cm³</v>
      </c>
      <c r="D14" s="549">
        <v>35.200000000000003</v>
      </c>
      <c r="E14" s="549">
        <v>35</v>
      </c>
      <c r="F14" s="550">
        <v>35</v>
      </c>
      <c r="G14" s="551">
        <v>34.6</v>
      </c>
      <c r="H14" s="549">
        <v>34.339391529608527</v>
      </c>
      <c r="I14" s="551">
        <v>33.779014737458411</v>
      </c>
      <c r="J14" s="549">
        <v>33.410522655533057</v>
      </c>
      <c r="K14" s="566">
        <v>33</v>
      </c>
      <c r="L14" s="564">
        <v>32.6</v>
      </c>
      <c r="M14" s="568">
        <v>32.1</v>
      </c>
    </row>
    <row r="15" spans="1:13" ht="21" customHeight="1" thickBot="1">
      <c r="A15" s="677"/>
      <c r="B15" s="686"/>
      <c r="C15" s="560" t="str">
        <f>CONCATENATE('[1]0'!B12," cm³")</f>
        <v>2000 u. mehr cm³</v>
      </c>
      <c r="D15" s="569">
        <v>15.5</v>
      </c>
      <c r="E15" s="569">
        <v>16</v>
      </c>
      <c r="F15" s="570">
        <v>16</v>
      </c>
      <c r="G15" s="571">
        <v>15.6</v>
      </c>
      <c r="H15" s="569">
        <v>15.569992961500349</v>
      </c>
      <c r="I15" s="571">
        <v>15.677060446232902</v>
      </c>
      <c r="J15" s="569">
        <v>15.574566032030695</v>
      </c>
      <c r="K15" s="572">
        <v>15.4</v>
      </c>
      <c r="L15" s="573">
        <v>15.3</v>
      </c>
      <c r="M15" s="574">
        <v>15.3</v>
      </c>
    </row>
    <row r="16" spans="1:13" ht="21" customHeight="1" thickBot="1">
      <c r="A16" s="689" t="s">
        <v>182</v>
      </c>
      <c r="B16" s="690"/>
      <c r="C16" s="690"/>
      <c r="D16" s="575">
        <v>422</v>
      </c>
      <c r="E16" s="575">
        <v>417</v>
      </c>
      <c r="F16" s="575">
        <v>423</v>
      </c>
      <c r="G16" s="576">
        <v>375</v>
      </c>
      <c r="H16" s="576">
        <v>816</v>
      </c>
      <c r="I16" s="576">
        <v>840</v>
      </c>
      <c r="J16" s="577">
        <v>900</v>
      </c>
      <c r="K16" s="578">
        <v>939</v>
      </c>
      <c r="L16" s="579">
        <v>1020</v>
      </c>
      <c r="M16" s="580">
        <v>1263</v>
      </c>
    </row>
    <row r="17" spans="1:13" ht="22.5" customHeight="1">
      <c r="A17" s="691" t="s">
        <v>133</v>
      </c>
      <c r="B17" s="694" t="s">
        <v>134</v>
      </c>
      <c r="C17" s="695"/>
      <c r="D17" s="581">
        <v>1099</v>
      </c>
      <c r="E17" s="581">
        <v>1068</v>
      </c>
      <c r="F17" s="581">
        <v>1112</v>
      </c>
      <c r="G17" s="582">
        <v>1112</v>
      </c>
      <c r="H17" s="582">
        <v>1106</v>
      </c>
      <c r="I17" s="582">
        <v>1099</v>
      </c>
      <c r="J17" s="581">
        <v>1091</v>
      </c>
      <c r="K17" s="583">
        <v>1055</v>
      </c>
      <c r="L17" s="584">
        <v>1037</v>
      </c>
      <c r="M17" s="585">
        <v>1085</v>
      </c>
    </row>
    <row r="18" spans="1:13" ht="22.5" customHeight="1" thickBot="1">
      <c r="A18" s="692"/>
      <c r="B18" s="696" t="s">
        <v>135</v>
      </c>
      <c r="C18" s="697"/>
      <c r="D18" s="540">
        <v>1174</v>
      </c>
      <c r="E18" s="540">
        <v>1134</v>
      </c>
      <c r="F18" s="540">
        <v>1220</v>
      </c>
      <c r="G18" s="586">
        <v>1197</v>
      </c>
      <c r="H18" s="586">
        <v>1177</v>
      </c>
      <c r="I18" s="586">
        <v>1168</v>
      </c>
      <c r="J18" s="540">
        <v>1174</v>
      </c>
      <c r="K18" s="587">
        <v>1117</v>
      </c>
      <c r="L18" s="588">
        <v>1103</v>
      </c>
      <c r="M18" s="589">
        <v>1159</v>
      </c>
    </row>
    <row r="19" spans="1:13" ht="22.5" customHeight="1">
      <c r="A19" s="692"/>
      <c r="B19" s="685" t="s">
        <v>136</v>
      </c>
      <c r="C19" s="590" t="s">
        <v>137</v>
      </c>
      <c r="D19" s="527">
        <v>976</v>
      </c>
      <c r="E19" s="527">
        <v>939</v>
      </c>
      <c r="F19" s="527">
        <v>973</v>
      </c>
      <c r="G19" s="591">
        <v>969</v>
      </c>
      <c r="H19" s="591">
        <v>926</v>
      </c>
      <c r="I19" s="591">
        <v>919</v>
      </c>
      <c r="J19" s="527">
        <v>883</v>
      </c>
      <c r="K19" s="592">
        <v>858</v>
      </c>
      <c r="L19" s="584">
        <v>869</v>
      </c>
      <c r="M19" s="593">
        <v>879</v>
      </c>
    </row>
    <row r="20" spans="1:13" ht="22.5" customHeight="1" thickBot="1">
      <c r="A20" s="693"/>
      <c r="B20" s="686"/>
      <c r="C20" s="594" t="s">
        <v>138</v>
      </c>
      <c r="D20" s="595">
        <v>1666</v>
      </c>
      <c r="E20" s="595">
        <v>1634</v>
      </c>
      <c r="F20" s="595">
        <v>1626</v>
      </c>
      <c r="G20" s="596">
        <v>1547</v>
      </c>
      <c r="H20" s="596">
        <v>1635</v>
      </c>
      <c r="I20" s="596">
        <v>1692</v>
      </c>
      <c r="J20" s="595">
        <v>1732</v>
      </c>
      <c r="K20" s="597">
        <v>1591</v>
      </c>
      <c r="L20" s="598">
        <v>1530</v>
      </c>
      <c r="M20" s="599">
        <v>1598</v>
      </c>
    </row>
    <row r="21" spans="1:13" ht="22.5" customHeight="1">
      <c r="A21" s="698" t="s">
        <v>139</v>
      </c>
      <c r="B21" s="700" t="s">
        <v>140</v>
      </c>
      <c r="C21" s="700"/>
      <c r="D21" s="600">
        <v>8.1</v>
      </c>
      <c r="E21" s="600">
        <v>8</v>
      </c>
      <c r="F21" s="600">
        <v>7.9</v>
      </c>
      <c r="G21" s="601">
        <v>7.6</v>
      </c>
      <c r="H21" s="601">
        <v>7.7</v>
      </c>
      <c r="I21" s="601">
        <v>7.9</v>
      </c>
      <c r="J21" s="600">
        <v>7.8</v>
      </c>
      <c r="K21" s="601">
        <v>7.7</v>
      </c>
      <c r="L21" s="546">
        <v>7.8</v>
      </c>
      <c r="M21" s="602">
        <v>7.6</v>
      </c>
    </row>
    <row r="22" spans="1:13" ht="22.5" customHeight="1" thickBot="1">
      <c r="A22" s="692"/>
      <c r="B22" s="701" t="s">
        <v>141</v>
      </c>
      <c r="C22" s="701"/>
      <c r="D22" s="603">
        <v>8.1</v>
      </c>
      <c r="E22" s="603">
        <v>7.9</v>
      </c>
      <c r="F22" s="603">
        <v>7.8</v>
      </c>
      <c r="G22" s="604">
        <v>7.5510700000000002</v>
      </c>
      <c r="H22" s="604">
        <v>7.6</v>
      </c>
      <c r="I22" s="604">
        <v>7.7</v>
      </c>
      <c r="J22" s="603">
        <v>7.6</v>
      </c>
      <c r="K22" s="605">
        <v>7.6</v>
      </c>
      <c r="L22" s="555">
        <v>7.7</v>
      </c>
      <c r="M22" s="606">
        <v>7.5</v>
      </c>
    </row>
    <row r="23" spans="1:13" ht="22.5" customHeight="1">
      <c r="A23" s="692"/>
      <c r="B23" s="685" t="s">
        <v>136</v>
      </c>
      <c r="C23" s="590" t="s">
        <v>142</v>
      </c>
      <c r="D23" s="546">
        <v>8.1999999999999993</v>
      </c>
      <c r="E23" s="546">
        <v>8</v>
      </c>
      <c r="F23" s="546">
        <v>7.9</v>
      </c>
      <c r="G23" s="607">
        <v>7.83</v>
      </c>
      <c r="H23" s="607">
        <v>7.8</v>
      </c>
      <c r="I23" s="607">
        <v>7.85</v>
      </c>
      <c r="J23" s="546">
        <v>7.85</v>
      </c>
      <c r="K23" s="607">
        <v>7.9</v>
      </c>
      <c r="L23" s="546">
        <v>7.9</v>
      </c>
      <c r="M23" s="608">
        <v>7.8</v>
      </c>
    </row>
    <row r="24" spans="1:13" ht="22.5" customHeight="1" thickBot="1">
      <c r="A24" s="699"/>
      <c r="B24" s="702"/>
      <c r="C24" s="609" t="s">
        <v>143</v>
      </c>
      <c r="D24" s="610">
        <v>7.1</v>
      </c>
      <c r="E24" s="610">
        <v>7.1</v>
      </c>
      <c r="F24" s="610">
        <v>6.8</v>
      </c>
      <c r="G24" s="611">
        <v>6.65</v>
      </c>
      <c r="H24" s="611">
        <v>6.6</v>
      </c>
      <c r="I24" s="611">
        <v>6.85</v>
      </c>
      <c r="J24" s="610">
        <v>6.8</v>
      </c>
      <c r="K24" s="611">
        <v>6.7</v>
      </c>
      <c r="L24" s="569">
        <v>6.8</v>
      </c>
      <c r="M24" s="612">
        <v>6.8</v>
      </c>
    </row>
    <row r="25" spans="1:13" ht="12.75" customHeight="1">
      <c r="A25" s="613" t="s">
        <v>144</v>
      </c>
      <c r="B25" s="614"/>
      <c r="C25" s="614"/>
      <c r="D25" s="614"/>
      <c r="E25" s="614"/>
      <c r="F25" s="614"/>
      <c r="G25" s="614"/>
      <c r="H25" s="614"/>
      <c r="I25" s="614"/>
      <c r="J25" s="614"/>
      <c r="K25" s="615"/>
      <c r="L25" s="615"/>
      <c r="M25" s="616"/>
    </row>
    <row r="26" spans="1:13" s="623" customFormat="1">
      <c r="A26" s="617" t="s">
        <v>145</v>
      </c>
      <c r="B26" s="618"/>
      <c r="C26" s="618"/>
      <c r="D26" s="618"/>
      <c r="E26" s="618"/>
      <c r="F26" s="619"/>
      <c r="G26" s="618"/>
      <c r="H26" s="618"/>
      <c r="I26" s="618"/>
      <c r="J26" s="620"/>
      <c r="K26" s="621"/>
      <c r="L26" s="621"/>
      <c r="M26" s="622"/>
    </row>
    <row r="27" spans="1:13" ht="7.5" customHeight="1">
      <c r="A27" s="624"/>
      <c r="B27" s="625"/>
      <c r="C27" s="625"/>
      <c r="D27" s="625"/>
      <c r="E27" s="625"/>
      <c r="F27" s="625"/>
      <c r="G27" s="625"/>
      <c r="H27" s="625"/>
      <c r="I27" s="625"/>
      <c r="J27" s="625"/>
      <c r="K27" s="626"/>
      <c r="L27" s="626"/>
      <c r="M27" s="627"/>
    </row>
    <row r="28" spans="1:13">
      <c r="A28" s="628" t="s">
        <v>146</v>
      </c>
      <c r="B28" s="629" t="s">
        <v>147</v>
      </c>
      <c r="C28" s="629"/>
      <c r="D28" s="629"/>
      <c r="E28" s="629"/>
      <c r="F28" s="629"/>
      <c r="G28" s="629"/>
      <c r="H28" s="629"/>
      <c r="I28" s="629"/>
      <c r="J28" s="629"/>
      <c r="K28" s="625"/>
      <c r="L28" s="625"/>
      <c r="M28" s="627"/>
    </row>
    <row r="29" spans="1:13">
      <c r="A29" s="628" t="s">
        <v>148</v>
      </c>
      <c r="B29" s="629" t="s">
        <v>149</v>
      </c>
      <c r="C29" s="629"/>
      <c r="D29" s="629"/>
      <c r="E29" s="629"/>
      <c r="F29" s="629"/>
      <c r="G29" s="629"/>
      <c r="H29" s="629"/>
      <c r="I29" s="629"/>
      <c r="J29" s="629"/>
      <c r="K29" s="625"/>
      <c r="L29" s="625"/>
      <c r="M29" s="627"/>
    </row>
    <row r="30" spans="1:13" ht="27" customHeight="1" thickBot="1">
      <c r="A30" s="630" t="s">
        <v>150</v>
      </c>
      <c r="B30" s="687" t="s">
        <v>151</v>
      </c>
      <c r="C30" s="687"/>
      <c r="D30" s="687"/>
      <c r="E30" s="687"/>
      <c r="F30" s="687"/>
      <c r="G30" s="687"/>
      <c r="H30" s="687"/>
      <c r="I30" s="687"/>
      <c r="J30" s="687"/>
      <c r="K30" s="687"/>
      <c r="L30" s="687"/>
      <c r="M30" s="688"/>
    </row>
    <row r="35" spans="7:10">
      <c r="G35" s="513"/>
      <c r="H35" s="513"/>
      <c r="I35" s="513"/>
      <c r="J35" s="513"/>
    </row>
    <row r="36" spans="7:10">
      <c r="G36" s="513"/>
      <c r="H36" s="513"/>
      <c r="I36" s="513"/>
      <c r="J36" s="513"/>
    </row>
    <row r="37" spans="7:10">
      <c r="I37" s="513"/>
      <c r="J37" s="513"/>
    </row>
    <row r="38" spans="7:10">
      <c r="G38" s="513"/>
      <c r="H38" s="513"/>
      <c r="I38" s="513"/>
      <c r="J38" s="513"/>
    </row>
    <row r="39" spans="7:10">
      <c r="G39" s="513"/>
      <c r="H39" s="513"/>
      <c r="I39" s="513"/>
      <c r="J39" s="513"/>
    </row>
  </sheetData>
  <mergeCells count="17">
    <mergeCell ref="B30:M30"/>
    <mergeCell ref="A16:C16"/>
    <mergeCell ref="A17:A20"/>
    <mergeCell ref="B17:C17"/>
    <mergeCell ref="B18:C18"/>
    <mergeCell ref="B19:B20"/>
    <mergeCell ref="A21:A24"/>
    <mergeCell ref="B21:C21"/>
    <mergeCell ref="B22:C22"/>
    <mergeCell ref="B23:B24"/>
    <mergeCell ref="A1:M1"/>
    <mergeCell ref="A2:C2"/>
    <mergeCell ref="D2:M2"/>
    <mergeCell ref="A4:A15"/>
    <mergeCell ref="B4:B7"/>
    <mergeCell ref="B8:B11"/>
    <mergeCell ref="B12:B15"/>
  </mergeCells>
  <pageMargins left="0.47244094488188981" right="0.39370078740157483" top="0.70866141732283472" bottom="0.62992125984251968" header="0.51181102362204722" footer="0.51181102362204722"/>
  <pageSetup paperSize="9" scale="7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8"/>
  <sheetViews>
    <sheetView showGridLines="0" tabSelected="1" topLeftCell="B1" zoomScaleNormal="100" zoomScalePageLayoutView="90" workbookViewId="0">
      <selection activeCell="B2" sqref="B2"/>
    </sheetView>
  </sheetViews>
  <sheetFormatPr baseColWidth="10" defaultColWidth="11.453125" defaultRowHeight="12.5"/>
  <cols>
    <col min="1" max="1" width="3.7265625" style="7" customWidth="1"/>
    <col min="2" max="2" width="152.81640625" style="7" customWidth="1"/>
    <col min="3" max="12" width="11.453125" style="7"/>
    <col min="13" max="13" width="24.7265625" style="7" customWidth="1"/>
    <col min="14" max="16384" width="11.453125" style="7"/>
  </cols>
  <sheetData>
    <row r="1" spans="2:13" s="6" customFormat="1" ht="21" customHeight="1">
      <c r="B1" s="499" t="s">
        <v>123</v>
      </c>
      <c r="C1" s="342"/>
      <c r="D1" s="342"/>
      <c r="E1" s="342"/>
      <c r="F1" s="342"/>
      <c r="G1" s="342"/>
      <c r="H1" s="342"/>
      <c r="I1" s="342"/>
      <c r="J1" s="342"/>
      <c r="K1" s="342"/>
      <c r="L1" s="342"/>
      <c r="M1" s="342"/>
    </row>
    <row r="2" spans="2:13" s="343" customFormat="1" ht="15" customHeight="1">
      <c r="B2" s="634" t="s">
        <v>184</v>
      </c>
      <c r="C2" s="342"/>
      <c r="D2" s="342"/>
      <c r="E2" s="342"/>
      <c r="F2" s="342"/>
      <c r="G2" s="342"/>
      <c r="H2" s="342"/>
      <c r="I2" s="342"/>
      <c r="J2" s="342"/>
      <c r="K2" s="342"/>
      <c r="L2" s="342"/>
      <c r="M2" s="342"/>
    </row>
    <row r="3" spans="2:13" ht="15" customHeight="1"/>
    <row r="4" spans="2:13" s="6" customFormat="1" ht="14.25" customHeight="1">
      <c r="B4" s="500" t="s">
        <v>159</v>
      </c>
      <c r="C4" s="343"/>
      <c r="D4" s="343"/>
      <c r="E4" s="343"/>
      <c r="F4" s="343"/>
      <c r="G4" s="343"/>
      <c r="H4" s="343"/>
      <c r="I4" s="343"/>
      <c r="J4" s="343"/>
      <c r="K4" s="343"/>
      <c r="L4" s="343"/>
      <c r="M4" s="343"/>
    </row>
    <row r="5" spans="2:13" s="6" customFormat="1" ht="12" customHeight="1"/>
    <row r="6" spans="2:13" ht="50">
      <c r="B6" s="329" t="s">
        <v>78</v>
      </c>
      <c r="C6" s="329"/>
      <c r="D6" s="329"/>
      <c r="E6" s="329"/>
      <c r="F6" s="329"/>
      <c r="G6" s="329"/>
      <c r="H6" s="329"/>
      <c r="I6" s="329"/>
      <c r="J6" s="329"/>
      <c r="K6" s="329"/>
      <c r="L6" s="341"/>
      <c r="M6" s="341"/>
    </row>
    <row r="7" spans="2:13" ht="37.5">
      <c r="B7" s="341" t="s">
        <v>51</v>
      </c>
      <c r="C7" s="341"/>
      <c r="D7" s="341"/>
      <c r="E7" s="341"/>
      <c r="F7" s="341"/>
      <c r="G7" s="341"/>
      <c r="H7" s="341"/>
      <c r="I7" s="341"/>
      <c r="J7" s="341"/>
      <c r="K7" s="341"/>
      <c r="L7" s="341"/>
      <c r="M7" s="341"/>
    </row>
    <row r="8" spans="2:13">
      <c r="B8" s="341"/>
      <c r="C8" s="341"/>
      <c r="D8" s="341"/>
      <c r="E8" s="341"/>
      <c r="F8" s="341"/>
      <c r="G8" s="341"/>
      <c r="H8" s="341"/>
      <c r="I8" s="341"/>
      <c r="J8" s="341"/>
      <c r="K8" s="341"/>
      <c r="L8" s="341"/>
      <c r="M8" s="341"/>
    </row>
    <row r="9" spans="2:13" s="6" customFormat="1" ht="13">
      <c r="B9" s="501" t="s">
        <v>52</v>
      </c>
      <c r="C9" s="330"/>
      <c r="D9" s="330"/>
      <c r="E9" s="330"/>
      <c r="F9" s="330"/>
      <c r="G9" s="330"/>
      <c r="H9" s="330"/>
      <c r="I9" s="330"/>
      <c r="J9" s="330"/>
      <c r="K9" s="330"/>
      <c r="L9" s="341"/>
      <c r="M9" s="341"/>
    </row>
    <row r="10" spans="2:13" s="6" customFormat="1" ht="14.25" customHeight="1">
      <c r="B10" s="331" t="s">
        <v>167</v>
      </c>
      <c r="M10" s="8"/>
    </row>
    <row r="11" spans="2:13" ht="14.5">
      <c r="B11" s="331" t="s">
        <v>101</v>
      </c>
      <c r="C11" s="332"/>
      <c r="D11" s="332"/>
      <c r="E11" s="332"/>
      <c r="F11" s="332"/>
      <c r="G11" s="332"/>
      <c r="H11" s="332"/>
      <c r="I11" s="332"/>
      <c r="J11" s="332"/>
      <c r="K11" s="332"/>
      <c r="L11" s="332"/>
      <c r="M11" s="332"/>
    </row>
    <row r="12" spans="2:13" ht="39.5">
      <c r="B12" s="331" t="s">
        <v>181</v>
      </c>
      <c r="C12" s="329"/>
      <c r="D12" s="329"/>
      <c r="E12" s="329"/>
      <c r="F12" s="329"/>
      <c r="G12" s="329"/>
      <c r="H12" s="329"/>
      <c r="I12" s="329"/>
      <c r="J12" s="329"/>
      <c r="K12" s="329"/>
      <c r="L12" s="329"/>
      <c r="M12" s="329"/>
    </row>
    <row r="13" spans="2:13" ht="40.5" customHeight="1">
      <c r="B13" s="333" t="s">
        <v>55</v>
      </c>
      <c r="C13" s="334"/>
      <c r="D13" s="334"/>
      <c r="E13" s="334"/>
      <c r="F13" s="334"/>
      <c r="G13" s="334"/>
      <c r="H13" s="334"/>
      <c r="I13" s="334"/>
      <c r="J13" s="334"/>
      <c r="K13" s="334"/>
      <c r="L13" s="341"/>
      <c r="M13" s="341"/>
    </row>
    <row r="14" spans="2:13" ht="14.5">
      <c r="B14" s="328" t="s">
        <v>56</v>
      </c>
      <c r="C14" s="329"/>
      <c r="D14" s="329"/>
      <c r="E14" s="329"/>
      <c r="F14" s="329"/>
      <c r="G14" s="329"/>
      <c r="H14" s="329"/>
      <c r="I14" s="329"/>
      <c r="J14" s="329"/>
      <c r="K14" s="329"/>
      <c r="L14" s="341"/>
      <c r="M14" s="341"/>
    </row>
    <row r="15" spans="2:13" ht="14.5">
      <c r="B15" s="328" t="s">
        <v>179</v>
      </c>
      <c r="C15" s="329"/>
      <c r="D15" s="329"/>
      <c r="E15" s="329"/>
      <c r="F15" s="329"/>
      <c r="G15" s="329"/>
      <c r="H15" s="329"/>
      <c r="I15" s="329"/>
      <c r="J15" s="329"/>
      <c r="K15" s="329"/>
      <c r="L15" s="341"/>
      <c r="M15" s="341"/>
    </row>
    <row r="16" spans="2:13" ht="52">
      <c r="B16" s="331" t="s">
        <v>122</v>
      </c>
      <c r="C16" s="329"/>
      <c r="D16" s="329"/>
      <c r="E16" s="329"/>
      <c r="F16" s="329"/>
      <c r="G16" s="329"/>
      <c r="H16" s="329"/>
      <c r="I16" s="329"/>
      <c r="J16" s="329"/>
      <c r="K16" s="329"/>
      <c r="L16" s="341"/>
      <c r="M16" s="341"/>
    </row>
    <row r="17" spans="2:13" ht="14.5">
      <c r="B17" s="328" t="s">
        <v>95</v>
      </c>
      <c r="C17" s="329"/>
      <c r="D17" s="329"/>
      <c r="E17" s="329"/>
      <c r="F17" s="329"/>
      <c r="G17" s="329"/>
      <c r="H17" s="329"/>
      <c r="I17" s="329"/>
      <c r="J17" s="329"/>
      <c r="K17" s="341"/>
      <c r="L17" s="341"/>
      <c r="M17" s="341"/>
    </row>
    <row r="18" spans="2:13" ht="14.5">
      <c r="B18" s="328" t="s">
        <v>96</v>
      </c>
      <c r="C18" s="329"/>
      <c r="D18" s="329"/>
      <c r="E18" s="329"/>
      <c r="F18" s="329"/>
      <c r="G18" s="329"/>
      <c r="H18" s="329"/>
      <c r="I18" s="329"/>
      <c r="J18" s="329"/>
      <c r="K18" s="341"/>
      <c r="L18" s="341"/>
      <c r="M18" s="341"/>
    </row>
    <row r="19" spans="2:13" ht="39.5">
      <c r="B19" s="328" t="s">
        <v>109</v>
      </c>
      <c r="C19" s="329"/>
      <c r="D19" s="329"/>
      <c r="E19" s="329"/>
      <c r="F19" s="329"/>
      <c r="G19" s="329"/>
      <c r="H19" s="329"/>
      <c r="I19" s="329"/>
      <c r="J19" s="329"/>
      <c r="K19" s="341"/>
      <c r="L19" s="341"/>
      <c r="M19" s="341"/>
    </row>
    <row r="20" spans="2:13" ht="14.5">
      <c r="B20" s="328" t="s">
        <v>74</v>
      </c>
      <c r="C20" s="329"/>
      <c r="D20" s="329"/>
      <c r="E20" s="329"/>
      <c r="F20" s="329"/>
      <c r="G20" s="329"/>
      <c r="H20" s="329"/>
      <c r="I20" s="329"/>
      <c r="J20" s="329"/>
      <c r="K20" s="329"/>
      <c r="L20" s="329"/>
      <c r="M20" s="329"/>
    </row>
    <row r="21" spans="2:13" ht="52">
      <c r="B21" s="328" t="s">
        <v>76</v>
      </c>
      <c r="C21" s="329"/>
      <c r="D21" s="329"/>
      <c r="E21" s="329"/>
      <c r="F21" s="329"/>
      <c r="G21" s="329"/>
      <c r="H21" s="329"/>
      <c r="I21" s="329"/>
      <c r="J21" s="329"/>
      <c r="K21" s="329"/>
      <c r="L21" s="329"/>
      <c r="M21" s="329"/>
    </row>
    <row r="22" spans="2:13" ht="14.5">
      <c r="B22" s="328" t="s">
        <v>85</v>
      </c>
      <c r="C22" s="329"/>
      <c r="D22" s="329"/>
      <c r="E22" s="329"/>
      <c r="F22" s="329"/>
      <c r="G22" s="329"/>
      <c r="H22" s="329"/>
      <c r="I22" s="329"/>
      <c r="J22" s="329"/>
      <c r="K22" s="329"/>
      <c r="L22" s="329"/>
      <c r="M22" s="329"/>
    </row>
    <row r="23" spans="2:13">
      <c r="L23" s="9"/>
      <c r="M23" s="9"/>
    </row>
    <row r="24" spans="2:13">
      <c r="B24" s="329"/>
      <c r="L24" s="9"/>
      <c r="M24" s="9"/>
    </row>
    <row r="26" spans="2:13">
      <c r="B26" s="341"/>
      <c r="C26" s="341"/>
    </row>
    <row r="34" spans="1:3">
      <c r="B34" s="341"/>
      <c r="C34" s="341"/>
    </row>
    <row r="35" spans="1:3">
      <c r="A35" s="341"/>
      <c r="B35" s="341"/>
      <c r="C35" s="341"/>
    </row>
    <row r="36" spans="1:3">
      <c r="A36" s="341"/>
      <c r="B36" s="341"/>
      <c r="C36" s="341"/>
    </row>
    <row r="37" spans="1:3">
      <c r="A37" s="341"/>
      <c r="B37" s="341"/>
      <c r="C37" s="341"/>
    </row>
    <row r="38" spans="1:3">
      <c r="A38" s="341"/>
      <c r="B38" s="341"/>
      <c r="C38" s="341"/>
    </row>
    <row r="39" spans="1:3">
      <c r="A39" s="341"/>
      <c r="B39" s="341"/>
      <c r="C39" s="341"/>
    </row>
    <row r="40" spans="1:3">
      <c r="A40" s="341"/>
      <c r="B40" s="341"/>
      <c r="C40" s="341"/>
    </row>
    <row r="41" spans="1:3">
      <c r="A41" s="341"/>
      <c r="B41" s="341"/>
      <c r="C41" s="341"/>
    </row>
    <row r="42" spans="1:3">
      <c r="A42" s="341"/>
      <c r="B42" s="341"/>
      <c r="C42" s="341"/>
    </row>
    <row r="43" spans="1:3">
      <c r="A43" s="341"/>
      <c r="B43" s="341"/>
      <c r="C43" s="341"/>
    </row>
    <row r="44" spans="1:3">
      <c r="A44" s="341"/>
      <c r="B44" s="341"/>
      <c r="C44" s="341"/>
    </row>
    <row r="45" spans="1:3">
      <c r="A45" s="341"/>
      <c r="B45" s="341"/>
      <c r="C45" s="341"/>
    </row>
    <row r="46" spans="1:3">
      <c r="A46" s="341"/>
      <c r="B46" s="341"/>
      <c r="C46" s="341"/>
    </row>
    <row r="47" spans="1:3">
      <c r="A47" s="341"/>
      <c r="B47" s="341"/>
      <c r="C47" s="341"/>
    </row>
    <row r="48" spans="1:3">
      <c r="A48" s="341"/>
      <c r="B48" s="341"/>
      <c r="C48" s="341"/>
    </row>
    <row r="49" spans="1:3">
      <c r="A49" s="341"/>
      <c r="B49" s="341"/>
      <c r="C49" s="341"/>
    </row>
    <row r="50" spans="1:3">
      <c r="A50" s="341"/>
      <c r="B50" s="341"/>
      <c r="C50" s="341"/>
    </row>
    <row r="51" spans="1:3">
      <c r="A51" s="341"/>
      <c r="B51" s="341"/>
      <c r="C51" s="341"/>
    </row>
    <row r="52" spans="1:3">
      <c r="A52" s="341"/>
      <c r="B52" s="341"/>
      <c r="C52" s="341"/>
    </row>
    <row r="53" spans="1:3">
      <c r="A53" s="341"/>
      <c r="B53" s="341"/>
      <c r="C53" s="341"/>
    </row>
    <row r="54" spans="1:3">
      <c r="A54" s="341"/>
      <c r="B54" s="341"/>
      <c r="C54" s="341"/>
    </row>
    <row r="55" spans="1:3">
      <c r="A55" s="341"/>
      <c r="B55" s="341"/>
      <c r="C55" s="341"/>
    </row>
    <row r="56" spans="1:3">
      <c r="A56" s="341"/>
      <c r="B56" s="341"/>
      <c r="C56" s="341"/>
    </row>
    <row r="57" spans="1:3">
      <c r="A57" s="341"/>
      <c r="B57" s="341"/>
      <c r="C57" s="341"/>
    </row>
    <row r="58" spans="1:3">
      <c r="A58" s="341"/>
      <c r="B58" s="341"/>
      <c r="C58" s="341"/>
    </row>
    <row r="59" spans="1:3">
      <c r="A59" s="341"/>
      <c r="B59" s="341"/>
      <c r="C59" s="341"/>
    </row>
    <row r="60" spans="1:3">
      <c r="A60" s="341"/>
      <c r="B60" s="341"/>
      <c r="C60" s="341"/>
    </row>
    <row r="61" spans="1:3">
      <c r="A61" s="341"/>
      <c r="B61" s="341"/>
      <c r="C61" s="341"/>
    </row>
    <row r="62" spans="1:3">
      <c r="A62" s="341"/>
      <c r="B62" s="341"/>
      <c r="C62" s="341"/>
    </row>
    <row r="63" spans="1:3">
      <c r="A63" s="341"/>
      <c r="B63" s="341"/>
      <c r="C63" s="341"/>
    </row>
    <row r="64" spans="1:3">
      <c r="A64" s="341"/>
      <c r="B64" s="341"/>
      <c r="C64" s="341"/>
    </row>
    <row r="65" spans="1:3">
      <c r="A65" s="341"/>
      <c r="B65" s="341"/>
      <c r="C65" s="341"/>
    </row>
    <row r="66" spans="1:3">
      <c r="A66" s="341"/>
      <c r="B66" s="341"/>
      <c r="C66" s="341"/>
    </row>
    <row r="67" spans="1:3">
      <c r="A67" s="341"/>
      <c r="B67" s="341"/>
      <c r="C67" s="341"/>
    </row>
    <row r="68" spans="1:3">
      <c r="A68" s="341"/>
      <c r="B68" s="341"/>
      <c r="C68" s="341"/>
    </row>
    <row r="69" spans="1:3">
      <c r="A69" s="341"/>
      <c r="B69" s="341"/>
      <c r="C69" s="341"/>
    </row>
    <row r="70" spans="1:3">
      <c r="A70" s="341"/>
      <c r="B70" s="341"/>
      <c r="C70" s="341"/>
    </row>
    <row r="71" spans="1:3">
      <c r="A71" s="341"/>
      <c r="B71" s="341"/>
      <c r="C71" s="341"/>
    </row>
    <row r="72" spans="1:3">
      <c r="A72" s="341"/>
      <c r="B72" s="341"/>
      <c r="C72" s="341"/>
    </row>
    <row r="73" spans="1:3">
      <c r="A73" s="341"/>
      <c r="B73" s="341"/>
      <c r="C73" s="341"/>
    </row>
    <row r="74" spans="1:3">
      <c r="A74" s="341"/>
      <c r="B74" s="341"/>
      <c r="C74" s="341"/>
    </row>
    <row r="75" spans="1:3">
      <c r="A75" s="341"/>
      <c r="B75" s="341"/>
      <c r="C75" s="341"/>
    </row>
    <row r="76" spans="1:3">
      <c r="A76" s="341"/>
      <c r="B76" s="341"/>
      <c r="C76" s="341"/>
    </row>
    <row r="77" spans="1:3">
      <c r="A77" s="341"/>
      <c r="B77" s="341"/>
      <c r="C77" s="341"/>
    </row>
    <row r="78" spans="1:3">
      <c r="A78" s="341"/>
      <c r="B78" s="341"/>
      <c r="C78" s="341"/>
    </row>
    <row r="79" spans="1:3">
      <c r="A79" s="341"/>
      <c r="B79" s="341"/>
      <c r="C79" s="341"/>
    </row>
    <row r="80" spans="1:3">
      <c r="A80" s="341"/>
      <c r="B80" s="341"/>
      <c r="C80" s="341"/>
    </row>
    <row r="81" spans="1:3">
      <c r="A81" s="341"/>
      <c r="B81" s="341"/>
      <c r="C81" s="341"/>
    </row>
    <row r="82" spans="1:3">
      <c r="A82" s="341"/>
      <c r="B82" s="341"/>
      <c r="C82" s="341"/>
    </row>
    <row r="83" spans="1:3">
      <c r="A83" s="341"/>
      <c r="B83" s="341"/>
      <c r="C83" s="341"/>
    </row>
    <row r="84" spans="1:3">
      <c r="A84" s="341"/>
      <c r="B84" s="341"/>
      <c r="C84" s="341"/>
    </row>
    <row r="85" spans="1:3">
      <c r="A85" s="341"/>
      <c r="B85" s="341"/>
      <c r="C85" s="341"/>
    </row>
    <row r="86" spans="1:3">
      <c r="A86" s="341"/>
      <c r="B86" s="341"/>
      <c r="C86" s="341"/>
    </row>
    <row r="87" spans="1:3">
      <c r="A87" s="341"/>
      <c r="B87" s="341"/>
      <c r="C87" s="341"/>
    </row>
    <row r="88" spans="1:3">
      <c r="A88" s="341"/>
      <c r="B88" s="341"/>
      <c r="C88" s="341"/>
    </row>
  </sheetData>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&amp;L&amp;12&amp;UDeutsches Mobilitätspanel: Statistik 2010&amp;R&amp;12&amp;UInstitut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M44"/>
  <sheetViews>
    <sheetView showGridLines="0" zoomScale="85" zoomScaleNormal="85" workbookViewId="0">
      <selection activeCell="D39" sqref="D39"/>
    </sheetView>
  </sheetViews>
  <sheetFormatPr baseColWidth="10" defaultColWidth="11.453125" defaultRowHeight="12.5"/>
  <cols>
    <col min="1" max="1" width="1.26953125" style="2" customWidth="1"/>
    <col min="2" max="2" width="24.7265625" style="2" customWidth="1"/>
    <col min="3" max="12" width="10.7265625" style="2" customWidth="1"/>
    <col min="13" max="13" width="5.7265625" style="2" customWidth="1"/>
    <col min="14" max="16384" width="11.453125" style="2"/>
  </cols>
  <sheetData>
    <row r="1" spans="2:13" ht="6" customHeight="1" thickBot="1"/>
    <row r="2" spans="2:13" s="129" customFormat="1" ht="22.5" customHeight="1" thickBot="1">
      <c r="B2" s="635" t="s">
        <v>108</v>
      </c>
      <c r="C2" s="636"/>
      <c r="D2" s="636"/>
      <c r="E2" s="636"/>
      <c r="F2" s="636"/>
      <c r="G2" s="636"/>
      <c r="H2" s="636"/>
      <c r="I2" s="636"/>
      <c r="J2" s="636"/>
      <c r="K2" s="636"/>
      <c r="L2" s="637"/>
      <c r="M2" s="434"/>
    </row>
    <row r="3" spans="2:13" s="129" customFormat="1" ht="22.5" customHeight="1" thickBot="1">
      <c r="B3" s="126"/>
      <c r="C3" s="127"/>
      <c r="D3" s="127"/>
      <c r="E3" s="127"/>
      <c r="F3" s="127"/>
      <c r="G3" s="127"/>
      <c r="H3" s="128"/>
      <c r="I3" s="128"/>
      <c r="J3" s="128"/>
      <c r="K3" s="128"/>
      <c r="L3" s="128"/>
    </row>
    <row r="4" spans="2:13" s="80" customFormat="1" ht="15.75" customHeight="1" thickBot="1">
      <c r="B4" s="35"/>
      <c r="C4" s="31">
        <v>2004</v>
      </c>
      <c r="D4" s="31">
        <v>2005</v>
      </c>
      <c r="E4" s="34">
        <v>2006</v>
      </c>
      <c r="F4" s="34">
        <v>2007</v>
      </c>
      <c r="G4" s="34">
        <v>2008</v>
      </c>
      <c r="H4" s="494">
        <v>2009</v>
      </c>
      <c r="I4" s="494">
        <v>2010</v>
      </c>
      <c r="J4" s="494">
        <v>2011</v>
      </c>
      <c r="K4" s="494">
        <v>2012</v>
      </c>
      <c r="L4" s="495">
        <v>2013</v>
      </c>
    </row>
    <row r="5" spans="2:13" s="80" customFormat="1" ht="13.5" customHeight="1" thickBot="1">
      <c r="B5" s="78"/>
      <c r="C5" s="490"/>
      <c r="D5" s="490"/>
      <c r="E5" s="233"/>
      <c r="F5" s="233"/>
      <c r="G5" s="233"/>
      <c r="H5" s="267"/>
      <c r="I5" s="267"/>
      <c r="L5" s="353"/>
    </row>
    <row r="6" spans="2:13" s="80" customFormat="1" ht="15.75" customHeight="1" thickBot="1">
      <c r="B6" s="109" t="s">
        <v>13</v>
      </c>
      <c r="C6" s="130">
        <v>1838</v>
      </c>
      <c r="D6" s="132">
        <v>1727</v>
      </c>
      <c r="E6" s="132">
        <v>1555</v>
      </c>
      <c r="F6" s="132">
        <v>1567</v>
      </c>
      <c r="G6" s="130">
        <v>1783</v>
      </c>
      <c r="H6" s="130">
        <v>1630</v>
      </c>
      <c r="I6" s="130">
        <v>1768</v>
      </c>
      <c r="J6" s="498">
        <v>1800</v>
      </c>
      <c r="K6" s="131">
        <v>1913</v>
      </c>
      <c r="L6" s="133">
        <v>2369</v>
      </c>
    </row>
    <row r="7" spans="2:13" s="80" customFormat="1" ht="13.5" customHeight="1" thickBot="1">
      <c r="B7" s="269"/>
      <c r="C7" s="353"/>
      <c r="D7" s="185"/>
      <c r="E7" s="185"/>
      <c r="F7" s="185"/>
      <c r="G7" s="353"/>
      <c r="H7" s="353"/>
      <c r="I7" s="353"/>
      <c r="J7" s="353"/>
      <c r="K7" s="353"/>
      <c r="L7" s="353"/>
    </row>
    <row r="8" spans="2:13" s="80" customFormat="1" ht="15.75" customHeight="1">
      <c r="B8" s="111" t="s">
        <v>61</v>
      </c>
      <c r="C8" s="134"/>
      <c r="D8" s="135"/>
      <c r="E8" s="135"/>
      <c r="F8" s="135"/>
      <c r="G8" s="135"/>
      <c r="H8" s="135"/>
      <c r="I8" s="201"/>
      <c r="J8" s="201"/>
      <c r="K8" s="201"/>
      <c r="L8" s="188"/>
    </row>
    <row r="9" spans="2:13" s="80" customFormat="1" ht="15.75" customHeight="1">
      <c r="B9" s="25" t="s">
        <v>14</v>
      </c>
      <c r="C9" s="355">
        <v>864</v>
      </c>
      <c r="D9" s="136">
        <v>810</v>
      </c>
      <c r="E9" s="136">
        <v>729</v>
      </c>
      <c r="F9" s="137">
        <v>739</v>
      </c>
      <c r="G9" s="138">
        <v>852</v>
      </c>
      <c r="H9" s="138">
        <v>772</v>
      </c>
      <c r="I9" s="202">
        <v>832</v>
      </c>
      <c r="J9" s="202">
        <v>873</v>
      </c>
      <c r="K9" s="491">
        <v>927</v>
      </c>
      <c r="L9" s="380">
        <v>1181</v>
      </c>
    </row>
    <row r="10" spans="2:13" s="80" customFormat="1" ht="15.75" customHeight="1" thickBot="1">
      <c r="B10" s="26" t="s">
        <v>15</v>
      </c>
      <c r="C10" s="139">
        <v>974</v>
      </c>
      <c r="D10" s="140">
        <v>917</v>
      </c>
      <c r="E10" s="140">
        <v>826</v>
      </c>
      <c r="F10" s="141">
        <v>828</v>
      </c>
      <c r="G10" s="142">
        <v>931</v>
      </c>
      <c r="H10" s="142">
        <v>858</v>
      </c>
      <c r="I10" s="142">
        <v>936</v>
      </c>
      <c r="J10" s="142">
        <v>927</v>
      </c>
      <c r="K10" s="493">
        <v>986</v>
      </c>
      <c r="L10" s="379">
        <v>1188</v>
      </c>
    </row>
    <row r="11" spans="2:13" s="80" customFormat="1" ht="13.5" customHeight="1" thickBot="1">
      <c r="B11" s="269"/>
      <c r="C11" s="353"/>
      <c r="D11" s="185"/>
      <c r="E11" s="185"/>
      <c r="F11" s="185"/>
      <c r="G11" s="185"/>
      <c r="H11" s="185"/>
      <c r="I11" s="353"/>
      <c r="J11" s="353"/>
      <c r="K11" s="353"/>
      <c r="L11" s="353"/>
    </row>
    <row r="12" spans="2:13" s="80" customFormat="1" ht="15.75" customHeight="1">
      <c r="B12" s="111" t="s">
        <v>62</v>
      </c>
      <c r="C12" s="134"/>
      <c r="D12" s="135"/>
      <c r="E12" s="135"/>
      <c r="F12" s="135"/>
      <c r="G12" s="135"/>
      <c r="H12" s="135"/>
      <c r="I12" s="201"/>
      <c r="J12" s="201"/>
      <c r="K12" s="201"/>
      <c r="L12" s="188"/>
    </row>
    <row r="13" spans="2:13" s="80" customFormat="1" ht="15.75" customHeight="1">
      <c r="B13" s="25" t="s">
        <v>16</v>
      </c>
      <c r="C13" s="355">
        <v>174</v>
      </c>
      <c r="D13" s="136">
        <v>144</v>
      </c>
      <c r="E13" s="136">
        <v>119</v>
      </c>
      <c r="F13" s="138">
        <v>151</v>
      </c>
      <c r="G13" s="138">
        <v>163</v>
      </c>
      <c r="H13" s="138">
        <v>136</v>
      </c>
      <c r="I13" s="202">
        <v>141</v>
      </c>
      <c r="J13" s="202">
        <v>138</v>
      </c>
      <c r="K13" s="491">
        <v>152</v>
      </c>
      <c r="L13" s="380">
        <v>173</v>
      </c>
    </row>
    <row r="14" spans="2:13" s="80" customFormat="1" ht="15.75" customHeight="1">
      <c r="B14" s="25" t="s">
        <v>17</v>
      </c>
      <c r="C14" s="355">
        <v>121</v>
      </c>
      <c r="D14" s="136">
        <v>149</v>
      </c>
      <c r="E14" s="136">
        <v>121</v>
      </c>
      <c r="F14" s="138">
        <v>102</v>
      </c>
      <c r="G14" s="138">
        <v>117</v>
      </c>
      <c r="H14" s="138">
        <v>93</v>
      </c>
      <c r="I14" s="138">
        <v>105</v>
      </c>
      <c r="J14" s="138">
        <v>97</v>
      </c>
      <c r="K14" s="492">
        <v>98</v>
      </c>
      <c r="L14" s="378">
        <v>116</v>
      </c>
    </row>
    <row r="15" spans="2:13" s="80" customFormat="1" ht="15.75" customHeight="1">
      <c r="B15" s="25" t="s">
        <v>18</v>
      </c>
      <c r="C15" s="355">
        <v>204</v>
      </c>
      <c r="D15" s="136">
        <v>190</v>
      </c>
      <c r="E15" s="136">
        <v>180</v>
      </c>
      <c r="F15" s="138">
        <v>166</v>
      </c>
      <c r="G15" s="138">
        <v>178</v>
      </c>
      <c r="H15" s="138">
        <v>136</v>
      </c>
      <c r="I15" s="138">
        <v>120</v>
      </c>
      <c r="J15" s="138">
        <v>123</v>
      </c>
      <c r="K15" s="492">
        <v>115</v>
      </c>
      <c r="L15" s="378">
        <v>199</v>
      </c>
    </row>
    <row r="16" spans="2:13" s="80" customFormat="1" ht="15.75" customHeight="1">
      <c r="B16" s="25" t="s">
        <v>19</v>
      </c>
      <c r="C16" s="355">
        <v>535</v>
      </c>
      <c r="D16" s="136">
        <v>502</v>
      </c>
      <c r="E16" s="136">
        <v>456</v>
      </c>
      <c r="F16" s="138">
        <v>473</v>
      </c>
      <c r="G16" s="138">
        <v>501</v>
      </c>
      <c r="H16" s="138">
        <v>432</v>
      </c>
      <c r="I16" s="138">
        <v>440</v>
      </c>
      <c r="J16" s="138">
        <v>436</v>
      </c>
      <c r="K16" s="492">
        <v>423</v>
      </c>
      <c r="L16" s="378">
        <v>560</v>
      </c>
    </row>
    <row r="17" spans="2:12" s="80" customFormat="1" ht="15.75" customHeight="1">
      <c r="B17" s="25" t="s">
        <v>29</v>
      </c>
      <c r="C17" s="355">
        <v>300</v>
      </c>
      <c r="D17" s="136">
        <v>284</v>
      </c>
      <c r="E17" s="136">
        <v>237</v>
      </c>
      <c r="F17" s="138">
        <v>251</v>
      </c>
      <c r="G17" s="138">
        <v>295</v>
      </c>
      <c r="H17" s="138">
        <v>298</v>
      </c>
      <c r="I17" s="138">
        <v>331</v>
      </c>
      <c r="J17" s="138">
        <v>321</v>
      </c>
      <c r="K17" s="492">
        <v>397</v>
      </c>
      <c r="L17" s="378">
        <v>488</v>
      </c>
    </row>
    <row r="18" spans="2:12" s="80" customFormat="1" ht="15.75" customHeight="1">
      <c r="B18" s="25" t="s">
        <v>30</v>
      </c>
      <c r="C18" s="355">
        <v>358</v>
      </c>
      <c r="D18" s="136">
        <v>313</v>
      </c>
      <c r="E18" s="136">
        <v>302</v>
      </c>
      <c r="F18" s="138">
        <v>290</v>
      </c>
      <c r="G18" s="138">
        <v>359</v>
      </c>
      <c r="H18" s="138">
        <v>350</v>
      </c>
      <c r="I18" s="138">
        <v>382</v>
      </c>
      <c r="J18" s="138">
        <v>380</v>
      </c>
      <c r="K18" s="492">
        <v>377</v>
      </c>
      <c r="L18" s="378">
        <v>453</v>
      </c>
    </row>
    <row r="19" spans="2:12" s="80" customFormat="1" ht="15.75" customHeight="1" thickBot="1">
      <c r="B19" s="26" t="s">
        <v>103</v>
      </c>
      <c r="C19" s="139">
        <v>146</v>
      </c>
      <c r="D19" s="140">
        <v>145</v>
      </c>
      <c r="E19" s="140">
        <v>140</v>
      </c>
      <c r="F19" s="142">
        <v>134</v>
      </c>
      <c r="G19" s="142">
        <v>170</v>
      </c>
      <c r="H19" s="142">
        <v>185</v>
      </c>
      <c r="I19" s="142">
        <v>249</v>
      </c>
      <c r="J19" s="142">
        <v>305</v>
      </c>
      <c r="K19" s="493">
        <v>351</v>
      </c>
      <c r="L19" s="379">
        <v>380</v>
      </c>
    </row>
    <row r="20" spans="2:12" s="80" customFormat="1" ht="13.5" customHeight="1" thickBot="1">
      <c r="B20" s="269"/>
      <c r="C20" s="353"/>
      <c r="D20" s="185"/>
      <c r="E20" s="185"/>
      <c r="F20" s="185"/>
      <c r="G20" s="185"/>
      <c r="H20" s="185"/>
      <c r="I20" s="353"/>
      <c r="J20" s="353"/>
      <c r="K20" s="353"/>
      <c r="L20" s="353"/>
    </row>
    <row r="21" spans="2:12" s="80" customFormat="1" ht="15.75" customHeight="1">
      <c r="B21" s="111" t="s">
        <v>63</v>
      </c>
      <c r="C21" s="134"/>
      <c r="D21" s="135"/>
      <c r="E21" s="135"/>
      <c r="F21" s="135"/>
      <c r="G21" s="135"/>
      <c r="H21" s="135"/>
      <c r="I21" s="201"/>
      <c r="J21" s="201"/>
      <c r="K21" s="201"/>
      <c r="L21" s="188"/>
    </row>
    <row r="22" spans="2:12" s="80" customFormat="1" ht="15.75" customHeight="1">
      <c r="B22" s="25" t="s">
        <v>20</v>
      </c>
      <c r="C22" s="355">
        <v>607</v>
      </c>
      <c r="D22" s="136">
        <v>587</v>
      </c>
      <c r="E22" s="136">
        <v>526</v>
      </c>
      <c r="F22" s="138">
        <v>526</v>
      </c>
      <c r="G22" s="138">
        <v>595</v>
      </c>
      <c r="H22" s="138">
        <v>514</v>
      </c>
      <c r="I22" s="202">
        <v>553</v>
      </c>
      <c r="J22" s="202">
        <v>528</v>
      </c>
      <c r="K22" s="491">
        <v>556</v>
      </c>
      <c r="L22" s="380">
        <v>819</v>
      </c>
    </row>
    <row r="23" spans="2:12" s="80" customFormat="1" ht="15.75" customHeight="1">
      <c r="B23" s="25" t="s">
        <v>21</v>
      </c>
      <c r="C23" s="355">
        <v>244</v>
      </c>
      <c r="D23" s="136">
        <v>244</v>
      </c>
      <c r="E23" s="136">
        <v>208</v>
      </c>
      <c r="F23" s="138">
        <v>231</v>
      </c>
      <c r="G23" s="138">
        <v>253</v>
      </c>
      <c r="H23" s="138">
        <v>233</v>
      </c>
      <c r="I23" s="138">
        <v>270</v>
      </c>
      <c r="J23" s="138">
        <v>293</v>
      </c>
      <c r="K23" s="492">
        <v>331</v>
      </c>
      <c r="L23" s="378">
        <v>387</v>
      </c>
    </row>
    <row r="24" spans="2:12" s="80" customFormat="1" ht="15.75" customHeight="1">
      <c r="B24" s="25" t="s">
        <v>22</v>
      </c>
      <c r="C24" s="355">
        <v>283</v>
      </c>
      <c r="D24" s="136">
        <v>267</v>
      </c>
      <c r="E24" s="136">
        <v>235</v>
      </c>
      <c r="F24" s="138">
        <v>241</v>
      </c>
      <c r="G24" s="138">
        <v>273</v>
      </c>
      <c r="H24" s="138">
        <v>225</v>
      </c>
      <c r="I24" s="138">
        <v>234</v>
      </c>
      <c r="J24" s="138">
        <v>237</v>
      </c>
      <c r="K24" s="492">
        <v>248</v>
      </c>
      <c r="L24" s="378">
        <v>293</v>
      </c>
    </row>
    <row r="25" spans="2:12" s="80" customFormat="1" ht="15.75" customHeight="1">
      <c r="B25" s="25" t="s">
        <v>23</v>
      </c>
      <c r="C25" s="355">
        <v>214</v>
      </c>
      <c r="D25" s="136">
        <v>189</v>
      </c>
      <c r="E25" s="136">
        <v>154</v>
      </c>
      <c r="F25" s="138">
        <v>147</v>
      </c>
      <c r="G25" s="138">
        <v>127</v>
      </c>
      <c r="H25" s="138">
        <v>119</v>
      </c>
      <c r="I25" s="138">
        <v>126</v>
      </c>
      <c r="J25" s="138">
        <v>123</v>
      </c>
      <c r="K25" s="492">
        <v>120</v>
      </c>
      <c r="L25" s="378">
        <v>128</v>
      </c>
    </row>
    <row r="26" spans="2:12" s="80" customFormat="1" ht="15.75" customHeight="1">
      <c r="B26" s="25" t="s">
        <v>165</v>
      </c>
      <c r="C26" s="355">
        <v>470</v>
      </c>
      <c r="D26" s="136">
        <v>419</v>
      </c>
      <c r="E26" s="136">
        <v>415</v>
      </c>
      <c r="F26" s="138">
        <v>397</v>
      </c>
      <c r="G26" s="138">
        <v>502</v>
      </c>
      <c r="H26" s="138">
        <v>505</v>
      </c>
      <c r="I26" s="138">
        <v>577</v>
      </c>
      <c r="J26" s="138">
        <v>606</v>
      </c>
      <c r="K26" s="492">
        <v>652</v>
      </c>
      <c r="L26" s="378">
        <v>728</v>
      </c>
    </row>
    <row r="27" spans="2:12" s="80" customFormat="1" ht="15.75" customHeight="1" thickBot="1">
      <c r="B27" s="26" t="s">
        <v>10</v>
      </c>
      <c r="C27" s="139">
        <v>20</v>
      </c>
      <c r="D27" s="140">
        <v>21</v>
      </c>
      <c r="E27" s="140">
        <v>17</v>
      </c>
      <c r="F27" s="142">
        <v>25</v>
      </c>
      <c r="G27" s="142">
        <v>33</v>
      </c>
      <c r="H27" s="142">
        <v>34</v>
      </c>
      <c r="I27" s="142">
        <v>8</v>
      </c>
      <c r="J27" s="142">
        <v>13</v>
      </c>
      <c r="K27" s="493">
        <v>6</v>
      </c>
      <c r="L27" s="379">
        <v>14</v>
      </c>
    </row>
    <row r="28" spans="2:12">
      <c r="B28" s="234"/>
      <c r="C28" s="234"/>
      <c r="D28" s="234"/>
      <c r="E28" s="10"/>
      <c r="F28" s="10"/>
      <c r="G28" s="10"/>
      <c r="H28" s="10"/>
    </row>
    <row r="29" spans="2:12">
      <c r="E29" s="425"/>
      <c r="F29" s="425"/>
      <c r="G29" s="425"/>
      <c r="H29" s="425"/>
      <c r="I29" s="425"/>
    </row>
    <row r="30" spans="2:12">
      <c r="E30" s="425"/>
      <c r="F30" s="425"/>
      <c r="G30" s="425"/>
      <c r="H30" s="425"/>
      <c r="I30" s="425"/>
      <c r="J30" s="425"/>
      <c r="K30" s="425"/>
    </row>
    <row r="31" spans="2:12">
      <c r="B31" s="14"/>
      <c r="E31" s="425"/>
      <c r="F31" s="425"/>
      <c r="G31" s="425"/>
      <c r="H31" s="425"/>
      <c r="I31" s="425"/>
      <c r="J31" s="425"/>
      <c r="K31" s="425"/>
    </row>
    <row r="32" spans="2:12">
      <c r="E32" s="425"/>
      <c r="F32" s="425"/>
      <c r="G32" s="425"/>
      <c r="H32" s="425"/>
      <c r="I32" s="425"/>
      <c r="J32" s="425"/>
      <c r="K32" s="425"/>
    </row>
    <row r="33" spans="5:12">
      <c r="E33" s="425"/>
      <c r="F33" s="425"/>
      <c r="G33" s="425"/>
      <c r="H33" s="425"/>
      <c r="I33" s="425"/>
      <c r="J33" s="425"/>
      <c r="K33" s="425"/>
    </row>
    <row r="34" spans="5:12">
      <c r="E34" s="425"/>
      <c r="F34" s="425"/>
      <c r="G34" s="425"/>
      <c r="H34" s="425"/>
      <c r="I34" s="425"/>
      <c r="J34" s="425"/>
      <c r="K34" s="425"/>
      <c r="L34" s="425"/>
    </row>
    <row r="35" spans="5:12">
      <c r="E35" s="425"/>
      <c r="F35" s="425"/>
      <c r="G35" s="425"/>
      <c r="H35" s="425"/>
      <c r="I35" s="425"/>
      <c r="J35" s="425"/>
      <c r="K35" s="425"/>
      <c r="L35" s="425"/>
    </row>
    <row r="36" spans="5:12">
      <c r="E36" s="425"/>
      <c r="F36" s="425"/>
      <c r="G36" s="425"/>
      <c r="H36" s="425"/>
      <c r="I36" s="425"/>
      <c r="J36" s="425"/>
      <c r="K36" s="425"/>
      <c r="L36" s="425"/>
    </row>
    <row r="37" spans="5:12">
      <c r="E37" s="425"/>
      <c r="F37" s="425"/>
      <c r="G37" s="425"/>
      <c r="H37" s="425"/>
      <c r="I37" s="425"/>
      <c r="J37" s="425"/>
      <c r="K37" s="425"/>
      <c r="L37" s="425"/>
    </row>
    <row r="38" spans="5:12">
      <c r="E38" s="425"/>
      <c r="F38" s="425"/>
      <c r="G38" s="425"/>
      <c r="H38" s="425"/>
      <c r="I38" s="425"/>
      <c r="J38" s="425"/>
      <c r="K38" s="425"/>
      <c r="L38" s="425"/>
    </row>
    <row r="39" spans="5:12">
      <c r="E39" s="425"/>
      <c r="F39" s="425"/>
      <c r="G39" s="425"/>
      <c r="H39" s="425"/>
      <c r="I39" s="425"/>
      <c r="J39" s="425"/>
      <c r="K39" s="425"/>
      <c r="L39" s="425"/>
    </row>
    <row r="40" spans="5:12">
      <c r="E40" s="425"/>
      <c r="F40" s="425"/>
      <c r="G40" s="425"/>
      <c r="H40" s="425"/>
      <c r="I40" s="425"/>
      <c r="J40" s="425"/>
      <c r="K40" s="425"/>
      <c r="L40" s="425"/>
    </row>
    <row r="41" spans="5:12">
      <c r="E41" s="425"/>
      <c r="F41" s="425"/>
      <c r="G41" s="425"/>
      <c r="H41" s="425"/>
      <c r="I41" s="425"/>
      <c r="J41" s="425"/>
      <c r="K41" s="425"/>
      <c r="L41" s="425"/>
    </row>
    <row r="42" spans="5:12">
      <c r="E42" s="425"/>
      <c r="F42" s="425"/>
      <c r="G42" s="425"/>
      <c r="H42" s="425"/>
      <c r="I42" s="425"/>
      <c r="J42" s="425"/>
      <c r="K42" s="425"/>
      <c r="L42" s="425"/>
    </row>
    <row r="43" spans="5:12">
      <c r="E43" s="425"/>
      <c r="F43" s="425"/>
      <c r="G43" s="425"/>
      <c r="H43" s="425"/>
      <c r="I43" s="425"/>
      <c r="J43" s="425"/>
      <c r="K43" s="425"/>
      <c r="L43" s="425"/>
    </row>
    <row r="44" spans="5:12">
      <c r="E44" s="425"/>
      <c r="F44" s="425"/>
      <c r="G44" s="425"/>
      <c r="H44" s="425"/>
      <c r="I44" s="425"/>
      <c r="J44" s="425"/>
      <c r="K44" s="425"/>
      <c r="L44" s="425"/>
    </row>
  </sheetData>
  <mergeCells count="1">
    <mergeCell ref="B2:L2"/>
  </mergeCells>
  <pageMargins left="0.39370078740157483" right="0.39370078740157483" top="0.98425196850393704" bottom="0.98425196850393704" header="0.51181102362204722" footer="0.51181102362204722"/>
  <pageSetup paperSize="9" scale="94" orientation="landscape" r:id="rId1"/>
  <headerFooter alignWithMargins="0">
    <oddHeader>&amp;L&amp;12&amp;UDeutsches Mobilitätspanel: Statistik 2010&amp;R&amp;12&amp;UInstitut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workbookViewId="0">
      <selection activeCell="B2" sqref="B2:AF22"/>
    </sheetView>
  </sheetViews>
  <sheetFormatPr baseColWidth="10" defaultColWidth="11.453125" defaultRowHeight="12.5"/>
  <cols>
    <col min="1" max="1" width="1.1796875" style="2" customWidth="1"/>
    <col min="2" max="2" width="22.26953125" style="2" customWidth="1"/>
    <col min="3" max="4" width="4.7265625" style="2" customWidth="1"/>
    <col min="5" max="5" width="5.1796875" style="2" customWidth="1"/>
    <col min="6" max="7" width="4.7265625" style="2" customWidth="1"/>
    <col min="8" max="8" width="5.1796875" style="2" customWidth="1"/>
    <col min="9" max="10" width="4.7265625" style="2" customWidth="1"/>
    <col min="11" max="11" width="5.1796875" style="2" customWidth="1"/>
    <col min="12" max="13" width="4.7265625" style="2" customWidth="1"/>
    <col min="14" max="14" width="5.1796875" style="2" customWidth="1"/>
    <col min="15" max="16" width="4.7265625" style="2" customWidth="1"/>
    <col min="17" max="17" width="5.1796875" style="2" customWidth="1"/>
    <col min="18" max="19" width="4.7265625" style="2" customWidth="1"/>
    <col min="20" max="20" width="5.1796875" style="2" customWidth="1"/>
    <col min="21" max="22" width="4.7265625" style="2" customWidth="1"/>
    <col min="23" max="23" width="5.1796875" style="2" customWidth="1"/>
    <col min="24" max="25" width="4.7265625" style="2" customWidth="1"/>
    <col min="26" max="26" width="5.1796875" style="2" customWidth="1"/>
    <col min="27" max="28" width="4.7265625" style="2" customWidth="1"/>
    <col min="29" max="29" width="5.1796875" style="2" customWidth="1"/>
    <col min="30" max="31" width="4.7265625" style="2" customWidth="1"/>
    <col min="32" max="32" width="5.1796875" style="2" customWidth="1"/>
    <col min="33" max="33" width="4.453125" style="2" customWidth="1"/>
    <col min="34" max="16384" width="11.453125" style="2"/>
  </cols>
  <sheetData>
    <row r="1" spans="1:32" ht="6.75" customHeight="1" thickBot="1"/>
    <row r="2" spans="1:32" s="122" customFormat="1" ht="22.5" customHeight="1" thickBot="1">
      <c r="B2" s="638" t="s">
        <v>94</v>
      </c>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40"/>
    </row>
    <row r="3" spans="1:32" s="122" customFormat="1" ht="8.25" customHeight="1"/>
    <row r="4" spans="1:32" s="80" customFormat="1" ht="14.25" customHeight="1" thickBot="1">
      <c r="O4" s="125"/>
      <c r="P4" s="125"/>
      <c r="Q4" s="125"/>
      <c r="R4" s="125"/>
      <c r="S4" s="125"/>
      <c r="T4" s="125"/>
      <c r="U4" s="125"/>
      <c r="V4" s="125"/>
      <c r="W4" s="125"/>
    </row>
    <row r="5" spans="1:32" s="123" customFormat="1" ht="15.75" customHeight="1">
      <c r="A5" s="353"/>
      <c r="B5" s="651" t="s">
        <v>120</v>
      </c>
      <c r="C5" s="647">
        <v>2004</v>
      </c>
      <c r="D5" s="648"/>
      <c r="E5" s="649"/>
      <c r="F5" s="647">
        <v>2005</v>
      </c>
      <c r="G5" s="648"/>
      <c r="H5" s="649"/>
      <c r="I5" s="644">
        <v>2006</v>
      </c>
      <c r="J5" s="645"/>
      <c r="K5" s="646"/>
      <c r="L5" s="644">
        <v>2007</v>
      </c>
      <c r="M5" s="645"/>
      <c r="N5" s="646"/>
      <c r="O5" s="644">
        <v>2008</v>
      </c>
      <c r="P5" s="645"/>
      <c r="Q5" s="646"/>
      <c r="R5" s="644">
        <v>2009</v>
      </c>
      <c r="S5" s="645"/>
      <c r="T5" s="646"/>
      <c r="U5" s="644">
        <v>2010</v>
      </c>
      <c r="V5" s="645"/>
      <c r="W5" s="646"/>
      <c r="X5" s="641">
        <v>2011</v>
      </c>
      <c r="Y5" s="642"/>
      <c r="Z5" s="650"/>
      <c r="AA5" s="641">
        <v>2012</v>
      </c>
      <c r="AB5" s="642"/>
      <c r="AC5" s="650"/>
      <c r="AD5" s="641">
        <v>2013</v>
      </c>
      <c r="AE5" s="642"/>
      <c r="AF5" s="643"/>
    </row>
    <row r="6" spans="1:32" s="124" customFormat="1" ht="15.75" customHeight="1" thickBot="1">
      <c r="B6" s="652"/>
      <c r="C6" s="144" t="s">
        <v>26</v>
      </c>
      <c r="D6" s="143" t="s">
        <v>27</v>
      </c>
      <c r="E6" s="145" t="s">
        <v>166</v>
      </c>
      <c r="F6" s="144" t="s">
        <v>26</v>
      </c>
      <c r="G6" s="143" t="s">
        <v>27</v>
      </c>
      <c r="H6" s="145" t="s">
        <v>166</v>
      </c>
      <c r="I6" s="146" t="s">
        <v>26</v>
      </c>
      <c r="J6" s="147" t="s">
        <v>27</v>
      </c>
      <c r="K6" s="145" t="s">
        <v>166</v>
      </c>
      <c r="L6" s="146" t="s">
        <v>26</v>
      </c>
      <c r="M6" s="147" t="s">
        <v>27</v>
      </c>
      <c r="N6" s="145" t="s">
        <v>166</v>
      </c>
      <c r="O6" s="146" t="s">
        <v>26</v>
      </c>
      <c r="P6" s="147" t="s">
        <v>27</v>
      </c>
      <c r="Q6" s="145" t="s">
        <v>166</v>
      </c>
      <c r="R6" s="146" t="s">
        <v>26</v>
      </c>
      <c r="S6" s="147" t="s">
        <v>27</v>
      </c>
      <c r="T6" s="145" t="s">
        <v>166</v>
      </c>
      <c r="U6" s="146" t="s">
        <v>26</v>
      </c>
      <c r="V6" s="147" t="s">
        <v>27</v>
      </c>
      <c r="W6" s="145" t="s">
        <v>166</v>
      </c>
      <c r="X6" s="195" t="s">
        <v>26</v>
      </c>
      <c r="Y6" s="148" t="s">
        <v>27</v>
      </c>
      <c r="Z6" s="145" t="s">
        <v>166</v>
      </c>
      <c r="AA6" s="195" t="s">
        <v>26</v>
      </c>
      <c r="AB6" s="148" t="s">
        <v>27</v>
      </c>
      <c r="AC6" s="145" t="s">
        <v>166</v>
      </c>
      <c r="AD6" s="195" t="s">
        <v>26</v>
      </c>
      <c r="AE6" s="148" t="s">
        <v>27</v>
      </c>
      <c r="AF6" s="489" t="s">
        <v>166</v>
      </c>
    </row>
    <row r="7" spans="1:32" s="124" customFormat="1" ht="13.5" customHeight="1" thickBot="1">
      <c r="B7" s="277"/>
      <c r="C7" s="270"/>
      <c r="D7" s="270"/>
      <c r="E7" s="270"/>
      <c r="F7" s="270"/>
      <c r="G7" s="270"/>
      <c r="H7" s="270"/>
      <c r="I7" s="271"/>
      <c r="J7" s="271"/>
      <c r="K7" s="271"/>
      <c r="L7" s="271"/>
      <c r="M7" s="271"/>
      <c r="N7" s="271"/>
      <c r="O7" s="271"/>
      <c r="P7" s="271"/>
      <c r="Q7" s="271"/>
      <c r="R7" s="271"/>
      <c r="S7" s="271"/>
      <c r="T7" s="271"/>
      <c r="U7" s="271"/>
      <c r="V7" s="271"/>
      <c r="W7" s="271"/>
    </row>
    <row r="8" spans="1:32" s="80" customFormat="1" ht="15.75" customHeight="1">
      <c r="B8" s="165" t="s">
        <v>64</v>
      </c>
      <c r="C8" s="149"/>
      <c r="D8" s="149"/>
      <c r="E8" s="149"/>
      <c r="F8" s="149"/>
      <c r="G8" s="149"/>
      <c r="H8" s="149"/>
      <c r="I8" s="150"/>
      <c r="J8" s="150"/>
      <c r="K8" s="150"/>
      <c r="L8" s="150"/>
      <c r="M8" s="150"/>
      <c r="N8" s="150"/>
      <c r="O8" s="150"/>
      <c r="P8" s="150"/>
      <c r="Q8" s="150"/>
      <c r="R8" s="150"/>
      <c r="S8" s="150"/>
      <c r="T8" s="150"/>
      <c r="U8" s="150"/>
      <c r="V8" s="150"/>
      <c r="W8" s="150"/>
      <c r="X8" s="184"/>
      <c r="Y8" s="184"/>
      <c r="Z8" s="184"/>
      <c r="AA8" s="184"/>
      <c r="AB8" s="184"/>
      <c r="AC8" s="184"/>
      <c r="AD8" s="201"/>
      <c r="AE8" s="201"/>
      <c r="AF8" s="188"/>
    </row>
    <row r="9" spans="1:32" s="80" customFormat="1" ht="15.75" customHeight="1">
      <c r="B9" s="166" t="s">
        <v>1</v>
      </c>
      <c r="C9" s="151">
        <v>33.107454017424978</v>
      </c>
      <c r="D9" s="344">
        <v>36.735273609999219</v>
      </c>
      <c r="E9" s="344">
        <v>37.189308445249338</v>
      </c>
      <c r="F9" s="152">
        <v>33.057851239669425</v>
      </c>
      <c r="G9" s="153">
        <v>37.232247840089975</v>
      </c>
      <c r="H9" s="153">
        <v>36.914265679092409</v>
      </c>
      <c r="I9" s="152">
        <v>35.170893054024255</v>
      </c>
      <c r="J9" s="153">
        <v>37.509572675754328</v>
      </c>
      <c r="K9" s="153">
        <v>37.199660864378146</v>
      </c>
      <c r="L9" s="152">
        <v>31.194690265486727</v>
      </c>
      <c r="M9" s="153">
        <v>38.200000000000003</v>
      </c>
      <c r="N9" s="153">
        <v>38.54395820654166</v>
      </c>
      <c r="O9" s="152">
        <v>31.9</v>
      </c>
      <c r="P9" s="153">
        <v>38.799999999999997</v>
      </c>
      <c r="Q9" s="153">
        <v>37.4</v>
      </c>
      <c r="R9" s="152">
        <v>30</v>
      </c>
      <c r="S9" s="153">
        <v>39.4</v>
      </c>
      <c r="T9" s="153">
        <v>38.5</v>
      </c>
      <c r="U9" s="208">
        <v>28.790786948176581</v>
      </c>
      <c r="V9" s="228">
        <v>39.796959366990997</v>
      </c>
      <c r="W9" s="273">
        <v>38.720915650873231</v>
      </c>
      <c r="X9" s="208">
        <v>28.770949720670391</v>
      </c>
      <c r="Y9" s="228">
        <v>40.194569911152996</v>
      </c>
      <c r="Z9" s="273">
        <v>39.48487045497761</v>
      </c>
      <c r="AA9" s="394">
        <v>29.07075873827792</v>
      </c>
      <c r="AB9" s="222">
        <v>40.401592522070302</v>
      </c>
      <c r="AC9" s="429">
        <v>40.154358714268469</v>
      </c>
      <c r="AD9" s="426">
        <v>29.4</v>
      </c>
      <c r="AE9" s="222">
        <v>40.5</v>
      </c>
      <c r="AF9" s="391">
        <v>40.700000000000003</v>
      </c>
    </row>
    <row r="10" spans="1:32" s="80" customFormat="1" ht="15.75" customHeight="1">
      <c r="B10" s="166" t="s">
        <v>2</v>
      </c>
      <c r="C10" s="151">
        <v>34.946757018393029</v>
      </c>
      <c r="D10" s="344">
        <v>33.726725718565199</v>
      </c>
      <c r="E10" s="344">
        <v>32.958083933256049</v>
      </c>
      <c r="F10" s="152">
        <v>35.640495867768593</v>
      </c>
      <c r="G10" s="153">
        <v>34.085680691171213</v>
      </c>
      <c r="H10" s="153">
        <v>34.919884725403158</v>
      </c>
      <c r="I10" s="152">
        <v>32.194046306504958</v>
      </c>
      <c r="J10" s="153">
        <v>33.869403175575634</v>
      </c>
      <c r="K10" s="153">
        <v>33.79903613330486</v>
      </c>
      <c r="L10" s="152">
        <v>34.955752212389385</v>
      </c>
      <c r="M10" s="153">
        <v>33.9</v>
      </c>
      <c r="N10" s="153">
        <v>34.949050927066331</v>
      </c>
      <c r="O10" s="152">
        <v>38.299999999999997</v>
      </c>
      <c r="P10" s="153">
        <v>34</v>
      </c>
      <c r="Q10" s="153">
        <v>35.4</v>
      </c>
      <c r="R10" s="152">
        <v>42.4</v>
      </c>
      <c r="S10" s="153">
        <v>34</v>
      </c>
      <c r="T10" s="153">
        <v>35.6</v>
      </c>
      <c r="U10" s="209">
        <v>42.802303262955853</v>
      </c>
      <c r="V10" s="196">
        <v>34.188459528726803</v>
      </c>
      <c r="W10" s="272">
        <v>35.348298312493782</v>
      </c>
      <c r="X10" s="209">
        <v>40.316573556797017</v>
      </c>
      <c r="Y10" s="196">
        <v>34.2259393458083</v>
      </c>
      <c r="Z10" s="272">
        <v>34.640784003962352</v>
      </c>
      <c r="AA10" s="395">
        <v>40.068201193520885</v>
      </c>
      <c r="AB10" s="344">
        <v>34.318356042434303</v>
      </c>
      <c r="AC10" s="430">
        <v>34.510084580554185</v>
      </c>
      <c r="AD10" s="427">
        <v>42.7</v>
      </c>
      <c r="AE10" s="344">
        <v>34.5</v>
      </c>
      <c r="AF10" s="393">
        <v>35.200000000000003</v>
      </c>
    </row>
    <row r="11" spans="1:32" s="80" customFormat="1" ht="15.75" customHeight="1">
      <c r="B11" s="166" t="s">
        <v>3</v>
      </c>
      <c r="C11" s="151">
        <v>16.069699903194579</v>
      </c>
      <c r="D11" s="344">
        <v>14.17245564651499</v>
      </c>
      <c r="E11" s="344">
        <v>15.115061612430546</v>
      </c>
      <c r="F11" s="152">
        <v>14.256198347107439</v>
      </c>
      <c r="G11" s="153">
        <v>13.836204693011606</v>
      </c>
      <c r="H11" s="153">
        <v>13.536301841120657</v>
      </c>
      <c r="I11" s="152">
        <v>15.214994487320837</v>
      </c>
      <c r="J11" s="153">
        <v>13.9761066013172</v>
      </c>
      <c r="K11" s="153">
        <v>13.504315587715466</v>
      </c>
      <c r="L11" s="152">
        <v>16.482300884955752</v>
      </c>
      <c r="M11" s="153">
        <v>13.6</v>
      </c>
      <c r="N11" s="153">
        <v>13.00142184428635</v>
      </c>
      <c r="O11" s="152">
        <v>13.1</v>
      </c>
      <c r="P11" s="153">
        <v>13.4</v>
      </c>
      <c r="Q11" s="153">
        <v>13.3</v>
      </c>
      <c r="R11" s="152">
        <v>12.5</v>
      </c>
      <c r="S11" s="153">
        <v>13.1</v>
      </c>
      <c r="T11" s="153">
        <v>13.1</v>
      </c>
      <c r="U11" s="209">
        <v>12.763915547024952</v>
      </c>
      <c r="V11" s="196">
        <v>12.787081042076201</v>
      </c>
      <c r="W11" s="272">
        <v>12.513905734780424</v>
      </c>
      <c r="X11" s="209">
        <v>14.711359404096834</v>
      </c>
      <c r="Y11" s="196">
        <v>12.6247083933092</v>
      </c>
      <c r="Z11" s="272">
        <v>12.740108307584332</v>
      </c>
      <c r="AA11" s="395">
        <v>15.686274509803921</v>
      </c>
      <c r="AB11" s="344">
        <v>12.5670763371992</v>
      </c>
      <c r="AC11" s="430">
        <v>12.307676591713525</v>
      </c>
      <c r="AD11" s="427">
        <v>13.9</v>
      </c>
      <c r="AE11" s="344">
        <v>12.5</v>
      </c>
      <c r="AF11" s="393">
        <v>12</v>
      </c>
    </row>
    <row r="12" spans="1:32" s="80" customFormat="1" ht="15.75" customHeight="1" thickBot="1">
      <c r="B12" s="207" t="s">
        <v>24</v>
      </c>
      <c r="C12" s="157">
        <v>15.876089060987415</v>
      </c>
      <c r="D12" s="158">
        <v>15.365545024920591</v>
      </c>
      <c r="E12" s="158">
        <v>14.737546009064072</v>
      </c>
      <c r="F12" s="159">
        <v>17.045454545454547</v>
      </c>
      <c r="G12" s="160">
        <v>14.845866775727213</v>
      </c>
      <c r="H12" s="160">
        <v>14.62954775438377</v>
      </c>
      <c r="I12" s="159">
        <v>17.420066152149943</v>
      </c>
      <c r="J12" s="160">
        <v>14.644917547352836</v>
      </c>
      <c r="K12" s="160">
        <v>15.496987414601531</v>
      </c>
      <c r="L12" s="159">
        <v>17.367256637168143</v>
      </c>
      <c r="M12" s="160">
        <v>14.3</v>
      </c>
      <c r="N12" s="160">
        <v>13.505569022105641</v>
      </c>
      <c r="O12" s="159">
        <v>16.7</v>
      </c>
      <c r="P12" s="160">
        <v>13.9</v>
      </c>
      <c r="Q12" s="160">
        <v>13.8</v>
      </c>
      <c r="R12" s="159">
        <v>15.1</v>
      </c>
      <c r="S12" s="160">
        <v>13.5</v>
      </c>
      <c r="T12" s="160">
        <v>12.8</v>
      </c>
      <c r="U12" s="210">
        <v>15.64299424184261</v>
      </c>
      <c r="V12" s="229">
        <v>13.227500062206101</v>
      </c>
      <c r="W12" s="276">
        <v>13.416880301852565</v>
      </c>
      <c r="X12" s="210">
        <v>16.201117318435752</v>
      </c>
      <c r="Y12" s="229">
        <v>12.954782349729498</v>
      </c>
      <c r="Z12" s="276">
        <v>13.134237233475705</v>
      </c>
      <c r="AA12" s="396">
        <v>15.174765558397272</v>
      </c>
      <c r="AB12" s="158">
        <v>12.7129750982962</v>
      </c>
      <c r="AC12" s="431">
        <v>13.027880113463835</v>
      </c>
      <c r="AD12" s="428">
        <v>14</v>
      </c>
      <c r="AE12" s="158">
        <v>12.5</v>
      </c>
      <c r="AF12" s="392">
        <v>12</v>
      </c>
    </row>
    <row r="13" spans="1:32" s="80" customFormat="1" ht="13.5" customHeight="1" thickBot="1">
      <c r="B13" s="274"/>
      <c r="C13" s="124"/>
      <c r="D13" s="124"/>
      <c r="E13" s="124"/>
      <c r="F13" s="275"/>
      <c r="G13" s="275"/>
      <c r="H13" s="275"/>
      <c r="I13" s="275"/>
      <c r="J13" s="275"/>
      <c r="K13" s="275"/>
      <c r="L13" s="275"/>
      <c r="M13" s="275"/>
      <c r="N13" s="275"/>
      <c r="O13" s="275"/>
      <c r="P13" s="275"/>
      <c r="Q13" s="275"/>
      <c r="R13" s="275"/>
      <c r="S13" s="275"/>
      <c r="T13" s="275"/>
      <c r="U13" s="196"/>
      <c r="V13" s="196"/>
      <c r="W13" s="196"/>
      <c r="X13" s="196"/>
      <c r="Y13" s="196"/>
      <c r="Z13" s="196"/>
      <c r="AA13" s="344"/>
      <c r="AB13" s="344"/>
      <c r="AC13" s="223"/>
      <c r="AD13" s="344"/>
      <c r="AE13" s="344"/>
      <c r="AF13" s="344"/>
    </row>
    <row r="14" spans="1:32" s="80" customFormat="1" ht="15.75" customHeight="1">
      <c r="B14" s="165" t="s">
        <v>58</v>
      </c>
      <c r="C14" s="161"/>
      <c r="D14" s="161"/>
      <c r="E14" s="161"/>
      <c r="F14" s="162"/>
      <c r="G14" s="162"/>
      <c r="H14" s="162"/>
      <c r="I14" s="162"/>
      <c r="J14" s="162"/>
      <c r="K14" s="162"/>
      <c r="L14" s="162"/>
      <c r="M14" s="162"/>
      <c r="N14" s="162"/>
      <c r="O14" s="162"/>
      <c r="P14" s="162"/>
      <c r="Q14" s="162"/>
      <c r="R14" s="162"/>
      <c r="S14" s="162"/>
      <c r="T14" s="162"/>
      <c r="U14" s="197"/>
      <c r="V14" s="197"/>
      <c r="W14" s="197"/>
      <c r="X14" s="197"/>
      <c r="Y14" s="197"/>
      <c r="Z14" s="197"/>
      <c r="AA14" s="223"/>
      <c r="AB14" s="223"/>
      <c r="AC14" s="161"/>
      <c r="AD14" s="223"/>
      <c r="AE14" s="223"/>
      <c r="AF14" s="224"/>
    </row>
    <row r="15" spans="1:32" s="80" customFormat="1" ht="15.75" customHeight="1">
      <c r="B15" s="168" t="s">
        <v>69</v>
      </c>
      <c r="C15" s="344">
        <v>38.722168441432721</v>
      </c>
      <c r="D15" s="344">
        <v>38.891614802572114</v>
      </c>
      <c r="E15" s="344">
        <v>37.009323865456629</v>
      </c>
      <c r="F15" s="152">
        <v>40.289256198347111</v>
      </c>
      <c r="G15" s="153">
        <v>38.489852257042074</v>
      </c>
      <c r="H15" s="153">
        <v>37.931572154002623</v>
      </c>
      <c r="I15" s="152">
        <v>40.573318632855568</v>
      </c>
      <c r="J15" s="153">
        <v>38.321335579721243</v>
      </c>
      <c r="K15" s="153">
        <v>38.316241408578897</v>
      </c>
      <c r="L15" s="163">
        <v>38.827433628318587</v>
      </c>
      <c r="M15" s="164">
        <v>40.126273253087234</v>
      </c>
      <c r="N15" s="153">
        <v>38.267491448053015</v>
      </c>
      <c r="O15" s="163">
        <v>37.9</v>
      </c>
      <c r="P15" s="164">
        <v>38.200000000000003</v>
      </c>
      <c r="Q15" s="153">
        <v>37.1</v>
      </c>
      <c r="R15" s="163">
        <v>37.200000000000003</v>
      </c>
      <c r="S15" s="164">
        <v>38.1</v>
      </c>
      <c r="T15" s="153">
        <v>36.299999999999997</v>
      </c>
      <c r="U15" s="208">
        <v>37.523992322456813</v>
      </c>
      <c r="V15" s="228">
        <v>37.925800592201803</v>
      </c>
      <c r="W15" s="273">
        <v>35.645752133346541</v>
      </c>
      <c r="X15" s="208">
        <v>40.875232774674117</v>
      </c>
      <c r="Y15" s="228">
        <v>38.032957760460597</v>
      </c>
      <c r="Z15" s="273">
        <v>38.079370357267962</v>
      </c>
      <c r="AA15" s="394">
        <v>38.789428815004264</v>
      </c>
      <c r="AB15" s="222">
        <v>37.899057840203795</v>
      </c>
      <c r="AC15" s="429">
        <v>35.583709059944951</v>
      </c>
      <c r="AD15" s="426">
        <v>38.200000000000003</v>
      </c>
      <c r="AE15" s="222">
        <v>37.799999999999997</v>
      </c>
      <c r="AF15" s="391">
        <v>35.9</v>
      </c>
    </row>
    <row r="16" spans="1:32" s="80" customFormat="1" ht="15.75" customHeight="1">
      <c r="B16" s="168" t="s">
        <v>163</v>
      </c>
      <c r="C16" s="344">
        <v>25.266214908034851</v>
      </c>
      <c r="D16" s="344">
        <v>26.340934328435296</v>
      </c>
      <c r="E16" s="344">
        <v>27.341202561814825</v>
      </c>
      <c r="F16" s="152">
        <v>24.276859504132233</v>
      </c>
      <c r="G16" s="153">
        <v>26.969480087930066</v>
      </c>
      <c r="H16" s="153">
        <v>26.53988331806503</v>
      </c>
      <c r="I16" s="152">
        <v>24.145534729878719</v>
      </c>
      <c r="J16" s="153">
        <v>27.02813090315005</v>
      </c>
      <c r="K16" s="153">
        <v>26.561678159529549</v>
      </c>
      <c r="L16" s="163">
        <v>25.774336283185843</v>
      </c>
      <c r="M16" s="164">
        <v>27.204909367434023</v>
      </c>
      <c r="N16" s="153">
        <v>27.295220982154841</v>
      </c>
      <c r="O16" s="163">
        <v>27.1</v>
      </c>
      <c r="P16" s="164">
        <v>27</v>
      </c>
      <c r="Q16" s="153">
        <v>27.4</v>
      </c>
      <c r="R16" s="163">
        <v>26.3</v>
      </c>
      <c r="S16" s="164">
        <v>27.2</v>
      </c>
      <c r="T16" s="153">
        <v>26.2</v>
      </c>
      <c r="U16" s="209">
        <v>25.815738963531668</v>
      </c>
      <c r="V16" s="196">
        <v>27.206449525989701</v>
      </c>
      <c r="W16" s="272">
        <v>26.849544526799395</v>
      </c>
      <c r="X16" s="209">
        <v>25.139664804469273</v>
      </c>
      <c r="Y16" s="196">
        <v>27.234824043281904</v>
      </c>
      <c r="Z16" s="272">
        <v>25.641526258489563</v>
      </c>
      <c r="AA16" s="395">
        <v>27.365728900255753</v>
      </c>
      <c r="AB16" s="344">
        <v>27.245975419767998</v>
      </c>
      <c r="AC16" s="430">
        <v>27.023794062838771</v>
      </c>
      <c r="AD16" s="427">
        <v>25.8</v>
      </c>
      <c r="AE16" s="344">
        <v>27.2</v>
      </c>
      <c r="AF16" s="393">
        <v>26.2</v>
      </c>
    </row>
    <row r="17" spans="2:32" s="80" customFormat="1" ht="15.75" customHeight="1" thickBot="1">
      <c r="B17" s="169" t="s">
        <v>164</v>
      </c>
      <c r="C17" s="158">
        <v>36.011616650532432</v>
      </c>
      <c r="D17" s="158">
        <v>34.76745086899259</v>
      </c>
      <c r="E17" s="158">
        <v>35.649473572728546</v>
      </c>
      <c r="F17" s="159">
        <v>35.433884297520663</v>
      </c>
      <c r="G17" s="160">
        <v>34.54066765502786</v>
      </c>
      <c r="H17" s="160">
        <v>35.528544527932354</v>
      </c>
      <c r="I17" s="159">
        <v>35.281146637265707</v>
      </c>
      <c r="J17" s="160">
        <v>34.650533517128707</v>
      </c>
      <c r="K17" s="160">
        <v>35.122080431891568</v>
      </c>
      <c r="L17" s="159">
        <v>35.398230088495581</v>
      </c>
      <c r="M17" s="160">
        <v>32.668817379478746</v>
      </c>
      <c r="N17" s="160">
        <v>34.437287569792147</v>
      </c>
      <c r="O17" s="159">
        <v>34.9</v>
      </c>
      <c r="P17" s="160">
        <v>34.700000000000003</v>
      </c>
      <c r="Q17" s="160">
        <v>35.6</v>
      </c>
      <c r="R17" s="159">
        <v>36.6</v>
      </c>
      <c r="S17" s="160">
        <v>34.700000000000003</v>
      </c>
      <c r="T17" s="160">
        <v>37.5</v>
      </c>
      <c r="U17" s="210">
        <v>36.660268714011515</v>
      </c>
      <c r="V17" s="229">
        <v>34.8677498818085</v>
      </c>
      <c r="W17" s="276">
        <v>37.504703339854075</v>
      </c>
      <c r="X17" s="210">
        <v>33.985102420856613</v>
      </c>
      <c r="Y17" s="229">
        <v>34.732218196257506</v>
      </c>
      <c r="Z17" s="276">
        <v>36.279103384242461</v>
      </c>
      <c r="AA17" s="396">
        <v>33.844842284739983</v>
      </c>
      <c r="AB17" s="158">
        <v>34.854966740028196</v>
      </c>
      <c r="AC17" s="431">
        <v>37.392496877216296</v>
      </c>
      <c r="AD17" s="428">
        <v>36</v>
      </c>
      <c r="AE17" s="158">
        <v>35</v>
      </c>
      <c r="AF17" s="392">
        <v>37.9</v>
      </c>
    </row>
    <row r="18" spans="2:32" s="80" customFormat="1" ht="13.5" customHeight="1" thickBot="1">
      <c r="B18" s="274"/>
      <c r="C18" s="124"/>
      <c r="D18" s="124"/>
      <c r="E18" s="124"/>
      <c r="F18" s="275"/>
      <c r="G18" s="275"/>
      <c r="H18" s="275"/>
      <c r="I18" s="275"/>
      <c r="J18" s="275"/>
      <c r="K18" s="275"/>
      <c r="L18" s="275"/>
      <c r="M18" s="275"/>
      <c r="N18" s="275"/>
      <c r="O18" s="275"/>
      <c r="P18" s="275"/>
      <c r="Q18" s="275"/>
      <c r="R18" s="275"/>
      <c r="S18" s="275"/>
      <c r="T18" s="275"/>
      <c r="U18" s="196"/>
      <c r="V18" s="196"/>
      <c r="W18" s="196"/>
      <c r="X18" s="196"/>
      <c r="Y18" s="196"/>
      <c r="Z18" s="196"/>
      <c r="AA18" s="344"/>
      <c r="AB18" s="344"/>
      <c r="AC18" s="223"/>
      <c r="AD18" s="344"/>
      <c r="AE18" s="344"/>
      <c r="AF18" s="344"/>
    </row>
    <row r="19" spans="2:32" s="80" customFormat="1" ht="15.75" customHeight="1">
      <c r="B19" s="165" t="s">
        <v>59</v>
      </c>
      <c r="C19" s="161"/>
      <c r="D19" s="161"/>
      <c r="E19" s="161"/>
      <c r="F19" s="162"/>
      <c r="G19" s="162"/>
      <c r="H19" s="162"/>
      <c r="I19" s="162"/>
      <c r="J19" s="162"/>
      <c r="K19" s="162"/>
      <c r="L19" s="162"/>
      <c r="M19" s="162"/>
      <c r="N19" s="162"/>
      <c r="O19" s="162"/>
      <c r="P19" s="162"/>
      <c r="Q19" s="162"/>
      <c r="R19" s="162"/>
      <c r="S19" s="162"/>
      <c r="T19" s="162"/>
      <c r="U19" s="197"/>
      <c r="V19" s="197"/>
      <c r="W19" s="197"/>
      <c r="X19" s="197"/>
      <c r="Y19" s="197"/>
      <c r="Z19" s="197"/>
      <c r="AA19" s="223"/>
      <c r="AB19" s="223"/>
      <c r="AC19" s="161"/>
      <c r="AD19" s="223"/>
      <c r="AE19" s="223"/>
      <c r="AF19" s="224"/>
    </row>
    <row r="20" spans="2:32" s="80" customFormat="1" ht="15.75" customHeight="1">
      <c r="B20" s="166" t="s">
        <v>6</v>
      </c>
      <c r="C20" s="151">
        <v>18.780251694094868</v>
      </c>
      <c r="D20" s="344">
        <v>21.327596230467375</v>
      </c>
      <c r="E20" s="344">
        <v>21.342927664913439</v>
      </c>
      <c r="F20" s="152">
        <v>17.458677685950413</v>
      </c>
      <c r="G20" s="153">
        <v>20.62419437679802</v>
      </c>
      <c r="H20" s="153">
        <v>20.62419437679802</v>
      </c>
      <c r="I20" s="152">
        <v>16.868798235942666</v>
      </c>
      <c r="J20" s="153">
        <v>20.9</v>
      </c>
      <c r="K20" s="153">
        <v>20.848975303620932</v>
      </c>
      <c r="L20" s="154">
        <v>18.805309734513276</v>
      </c>
      <c r="M20" s="153">
        <v>22.020984489190301</v>
      </c>
      <c r="N20" s="153">
        <v>22.092055574602981</v>
      </c>
      <c r="O20" s="154">
        <v>18.5</v>
      </c>
      <c r="P20" s="153">
        <v>23</v>
      </c>
      <c r="Q20" s="153">
        <v>23</v>
      </c>
      <c r="R20" s="154">
        <v>16.899999999999999</v>
      </c>
      <c r="S20" s="153">
        <v>23</v>
      </c>
      <c r="T20" s="153">
        <v>23.1</v>
      </c>
      <c r="U20" s="208">
        <v>14.395393474088291</v>
      </c>
      <c r="V20" s="228">
        <v>22.9</v>
      </c>
      <c r="W20" s="273">
        <v>22.854004414432371</v>
      </c>
      <c r="X20" s="208">
        <v>13.314711359404097</v>
      </c>
      <c r="Y20" s="228">
        <v>22.5710645118534</v>
      </c>
      <c r="Z20" s="273">
        <v>22.573448077482404</v>
      </c>
      <c r="AA20" s="394">
        <v>12.105711849957375</v>
      </c>
      <c r="AB20" s="222">
        <v>20.916390006554401</v>
      </c>
      <c r="AC20" s="429">
        <v>20.933231441924143</v>
      </c>
      <c r="AD20" s="426">
        <v>14.2</v>
      </c>
      <c r="AE20" s="222">
        <v>22</v>
      </c>
      <c r="AF20" s="391">
        <v>22</v>
      </c>
    </row>
    <row r="21" spans="2:32" s="80" customFormat="1" ht="15.75" customHeight="1">
      <c r="B21" s="166" t="s">
        <v>7</v>
      </c>
      <c r="C21" s="151">
        <v>49.757986447241045</v>
      </c>
      <c r="D21" s="344">
        <v>51.845756336875631</v>
      </c>
      <c r="E21" s="344">
        <v>51.847850634500233</v>
      </c>
      <c r="F21" s="152">
        <v>49.070247933884296</v>
      </c>
      <c r="G21" s="153">
        <v>53.450085150648363</v>
      </c>
      <c r="H21" s="153">
        <v>53.450085150648363</v>
      </c>
      <c r="I21" s="152">
        <v>52.149944873208376</v>
      </c>
      <c r="J21" s="153">
        <v>51.6</v>
      </c>
      <c r="K21" s="153">
        <v>51.521877623328827</v>
      </c>
      <c r="L21" s="154">
        <v>48.119469026548678</v>
      </c>
      <c r="M21" s="153">
        <v>50.849029523419588</v>
      </c>
      <c r="N21" s="153">
        <v>50.583213457002699</v>
      </c>
      <c r="O21" s="154">
        <v>53.9</v>
      </c>
      <c r="P21" s="153">
        <v>55.2</v>
      </c>
      <c r="Q21" s="153">
        <v>54.9</v>
      </c>
      <c r="R21" s="154">
        <v>53.5</v>
      </c>
      <c r="S21" s="153">
        <v>55.2</v>
      </c>
      <c r="T21" s="153">
        <v>55.1</v>
      </c>
      <c r="U21" s="209">
        <v>55.374280230326292</v>
      </c>
      <c r="V21" s="196">
        <v>55.08</v>
      </c>
      <c r="W21" s="272">
        <v>55.09735095488066</v>
      </c>
      <c r="X21" s="209">
        <v>53.910614525139664</v>
      </c>
      <c r="Y21" s="196">
        <v>54.784338498988305</v>
      </c>
      <c r="Z21" s="272">
        <v>54.777262799659994</v>
      </c>
      <c r="AA21" s="395">
        <v>54.390451832907075</v>
      </c>
      <c r="AB21" s="344">
        <v>58.201461238754504</v>
      </c>
      <c r="AC21" s="430">
        <v>58.197142052452875</v>
      </c>
      <c r="AD21" s="427">
        <v>51.1</v>
      </c>
      <c r="AE21" s="344">
        <v>57.4</v>
      </c>
      <c r="AF21" s="393">
        <v>57.3</v>
      </c>
    </row>
    <row r="22" spans="2:32" s="80" customFormat="1" ht="15.75" customHeight="1" thickBot="1">
      <c r="B22" s="167" t="s">
        <v>25</v>
      </c>
      <c r="C22" s="157">
        <v>31.461761858664083</v>
      </c>
      <c r="D22" s="158">
        <v>26.826647432656998</v>
      </c>
      <c r="E22" s="158">
        <v>26.809221700586331</v>
      </c>
      <c r="F22" s="159">
        <v>33.471074380165291</v>
      </c>
      <c r="G22" s="160">
        <v>25.925720472553621</v>
      </c>
      <c r="H22" s="160">
        <v>25.925720472553621</v>
      </c>
      <c r="I22" s="159">
        <v>30.98125689084895</v>
      </c>
      <c r="J22" s="160">
        <v>27.6</v>
      </c>
      <c r="K22" s="160">
        <v>27.629147073050241</v>
      </c>
      <c r="L22" s="475">
        <v>33.075221238938056</v>
      </c>
      <c r="M22" s="160">
        <v>27.129985987390107</v>
      </c>
      <c r="N22" s="160">
        <v>27.324730968394324</v>
      </c>
      <c r="O22" s="475">
        <v>27.6</v>
      </c>
      <c r="P22" s="160">
        <v>21.8</v>
      </c>
      <c r="Q22" s="160">
        <v>22.1</v>
      </c>
      <c r="R22" s="475">
        <v>29.6</v>
      </c>
      <c r="S22" s="160">
        <v>21.8</v>
      </c>
      <c r="T22" s="160">
        <v>21.7</v>
      </c>
      <c r="U22" s="210">
        <v>30.230326295585414</v>
      </c>
      <c r="V22" s="229">
        <v>22.02</v>
      </c>
      <c r="W22" s="276">
        <v>22.048644630686962</v>
      </c>
      <c r="X22" s="210">
        <v>32.774674115456236</v>
      </c>
      <c r="Y22" s="229">
        <v>22.644596989158298</v>
      </c>
      <c r="Z22" s="276">
        <v>22.649289122857599</v>
      </c>
      <c r="AA22" s="396">
        <v>33.503836317135551</v>
      </c>
      <c r="AB22" s="158">
        <v>20.840579913814999</v>
      </c>
      <c r="AC22" s="431">
        <v>20.869626505622982</v>
      </c>
      <c r="AD22" s="428">
        <v>34.700000000000003</v>
      </c>
      <c r="AE22" s="158">
        <v>20.6</v>
      </c>
      <c r="AF22" s="392">
        <v>20.7</v>
      </c>
    </row>
    <row r="23" spans="2:32" s="80"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L24" s="425"/>
      <c r="M24" s="425"/>
      <c r="N24" s="425"/>
      <c r="O24" s="425"/>
      <c r="P24" s="425"/>
      <c r="Q24" s="425"/>
      <c r="R24" s="425"/>
    </row>
    <row r="25" spans="2:32">
      <c r="L25" s="425"/>
      <c r="M25" s="425"/>
      <c r="N25" s="425"/>
      <c r="O25" s="425"/>
      <c r="P25" s="425"/>
      <c r="Q25" s="425"/>
      <c r="R25" s="425"/>
    </row>
    <row r="26" spans="2:32">
      <c r="L26" s="425"/>
      <c r="M26" s="425"/>
      <c r="N26" s="425"/>
      <c r="O26" s="425"/>
      <c r="P26" s="425"/>
      <c r="Q26" s="425"/>
      <c r="R26" s="425"/>
    </row>
    <row r="27" spans="2:32">
      <c r="L27" s="425"/>
      <c r="M27" s="425"/>
      <c r="N27" s="425"/>
      <c r="O27" s="425"/>
      <c r="P27" s="425"/>
      <c r="Q27" s="425"/>
      <c r="R27" s="425"/>
      <c r="T27" s="432"/>
    </row>
    <row r="28" spans="2:32">
      <c r="L28" s="425"/>
      <c r="M28" s="425"/>
      <c r="N28" s="425"/>
      <c r="O28" s="425"/>
      <c r="P28" s="425"/>
      <c r="Q28" s="425"/>
      <c r="R28" s="425"/>
      <c r="T28" s="432"/>
    </row>
    <row r="29" spans="2:32">
      <c r="I29" s="22"/>
      <c r="L29" s="425"/>
      <c r="M29" s="425"/>
      <c r="N29" s="425"/>
      <c r="O29" s="425"/>
      <c r="P29" s="425"/>
      <c r="Q29" s="425"/>
      <c r="R29" s="425"/>
      <c r="T29" s="432"/>
    </row>
    <row r="30" spans="2:32">
      <c r="I30" s="22"/>
      <c r="L30" s="425"/>
      <c r="M30" s="425"/>
      <c r="N30" s="425"/>
      <c r="O30" s="425"/>
      <c r="P30" s="425"/>
      <c r="Q30" s="425"/>
      <c r="R30" s="425"/>
    </row>
    <row r="31" spans="2:32">
      <c r="I31" s="22"/>
      <c r="L31" s="425"/>
      <c r="M31" s="425"/>
      <c r="N31" s="425"/>
      <c r="O31" s="425"/>
      <c r="P31" s="425"/>
      <c r="Q31" s="425"/>
      <c r="R31" s="425"/>
    </row>
    <row r="32" spans="2:32">
      <c r="L32" s="425"/>
      <c r="M32" s="425"/>
      <c r="N32" s="425"/>
      <c r="O32" s="425"/>
      <c r="P32" s="425"/>
      <c r="Q32" s="425"/>
      <c r="R32" s="425"/>
    </row>
    <row r="33" spans="12:18">
      <c r="L33" s="425"/>
      <c r="M33" s="425"/>
      <c r="N33" s="425"/>
      <c r="O33" s="425"/>
      <c r="P33" s="425"/>
      <c r="Q33" s="425"/>
      <c r="R33" s="425"/>
    </row>
    <row r="34" spans="12:18">
      <c r="L34" s="425"/>
      <c r="M34" s="425"/>
      <c r="N34" s="425"/>
      <c r="O34" s="425"/>
      <c r="P34" s="425"/>
      <c r="Q34" s="425"/>
      <c r="R34" s="425"/>
    </row>
    <row r="35" spans="12:18">
      <c r="L35" s="425"/>
      <c r="M35" s="425"/>
      <c r="N35" s="425"/>
      <c r="O35" s="425"/>
      <c r="P35" s="425"/>
      <c r="Q35" s="425"/>
      <c r="R35" s="425"/>
    </row>
    <row r="36" spans="12:18">
      <c r="L36" s="425"/>
      <c r="M36" s="425"/>
      <c r="N36" s="425"/>
      <c r="O36" s="425"/>
      <c r="P36" s="425"/>
      <c r="Q36" s="425"/>
      <c r="R36" s="425"/>
    </row>
    <row r="37" spans="12:18">
      <c r="L37" s="425"/>
      <c r="M37" s="425"/>
      <c r="N37" s="425"/>
      <c r="O37" s="425"/>
      <c r="P37" s="425"/>
      <c r="Q37" s="425"/>
      <c r="R37" s="425"/>
    </row>
    <row r="38" spans="12:18">
      <c r="L38" s="425"/>
      <c r="M38" s="425"/>
      <c r="N38" s="425"/>
      <c r="O38" s="425"/>
      <c r="P38" s="425"/>
      <c r="Q38" s="425"/>
      <c r="R38" s="425"/>
    </row>
    <row r="39" spans="12:18">
      <c r="L39" s="425"/>
      <c r="M39" s="425"/>
      <c r="N39" s="425"/>
      <c r="O39" s="425"/>
      <c r="P39" s="425"/>
      <c r="Q39" s="425"/>
      <c r="R39" s="425"/>
    </row>
    <row r="40" spans="12:18">
      <c r="L40" s="425"/>
      <c r="M40" s="425"/>
      <c r="N40" s="425"/>
      <c r="O40" s="425"/>
      <c r="P40" s="425"/>
      <c r="Q40" s="425"/>
      <c r="R40" s="425"/>
    </row>
    <row r="41" spans="12:18">
      <c r="L41" s="425"/>
      <c r="M41" s="425"/>
      <c r="N41" s="425"/>
      <c r="O41" s="425"/>
      <c r="P41" s="425"/>
      <c r="Q41" s="425"/>
      <c r="R41" s="425"/>
    </row>
    <row r="42" spans="12:18">
      <c r="L42" s="425"/>
      <c r="M42" s="425"/>
      <c r="N42" s="425"/>
      <c r="O42" s="425"/>
      <c r="P42" s="425"/>
      <c r="Q42" s="425"/>
      <c r="R42" s="425"/>
    </row>
    <row r="43" spans="12:18">
      <c r="L43" s="425"/>
      <c r="M43" s="425"/>
      <c r="N43" s="425"/>
      <c r="O43" s="425"/>
      <c r="P43" s="425"/>
      <c r="Q43" s="425"/>
      <c r="R43" s="425"/>
    </row>
  </sheetData>
  <mergeCells count="12">
    <mergeCell ref="B2:AF2"/>
    <mergeCell ref="AD5:AF5"/>
    <mergeCell ref="R5:T5"/>
    <mergeCell ref="F5:H5"/>
    <mergeCell ref="C5:E5"/>
    <mergeCell ref="O5:Q5"/>
    <mergeCell ref="L5:N5"/>
    <mergeCell ref="X5:Z5"/>
    <mergeCell ref="I5:K5"/>
    <mergeCell ref="B5:B6"/>
    <mergeCell ref="U5:W5"/>
    <mergeCell ref="AA5:AC5"/>
  </mergeCells>
  <phoneticPr fontId="0" type="noConversion"/>
  <pageMargins left="0.39370078740157483" right="0.39370078740157483" top="0.98425196850393704" bottom="0.98425196850393704" header="0.51181102362204722" footer="0.51181102362204722"/>
  <pageSetup paperSize="9" scale="85" orientation="landscape" r:id="rId1"/>
  <headerFooter alignWithMargins="0">
    <oddHeader>&amp;L&amp;12&amp;UDeutsches Mobilitätspanel: Statistik 2010&amp;R&amp;12&amp;UInstitut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F45"/>
  <sheetViews>
    <sheetView showGridLines="0" workbookViewId="0">
      <selection activeCell="B2" sqref="B2:AF27"/>
    </sheetView>
  </sheetViews>
  <sheetFormatPr baseColWidth="10" defaultColWidth="11.453125" defaultRowHeight="12.5"/>
  <cols>
    <col min="1" max="1" width="1" style="2" customWidth="1"/>
    <col min="2" max="2" width="16.81640625" style="2" customWidth="1"/>
    <col min="3" max="32" width="5" style="179" customWidth="1"/>
    <col min="33" max="33" width="5.26953125" style="2" customWidth="1"/>
    <col min="34" max="16384" width="11.453125" style="2"/>
  </cols>
  <sheetData>
    <row r="1" spans="1:32" ht="6.75" customHeight="1" thickBot="1"/>
    <row r="2" spans="1:32" s="122" customFormat="1" ht="22.5" customHeight="1" thickBot="1">
      <c r="B2" s="638" t="s">
        <v>94</v>
      </c>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40"/>
    </row>
    <row r="3" spans="1:32" s="122" customFormat="1" ht="7.5" customHeight="1">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s="80" customFormat="1" ht="15" customHeight="1" thickBot="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s="123" customFormat="1" ht="15.75" customHeight="1">
      <c r="A5" s="353"/>
      <c r="B5" s="653" t="s">
        <v>121</v>
      </c>
      <c r="C5" s="647">
        <v>2004</v>
      </c>
      <c r="D5" s="648"/>
      <c r="E5" s="649"/>
      <c r="F5" s="647">
        <v>2005</v>
      </c>
      <c r="G5" s="648"/>
      <c r="H5" s="649"/>
      <c r="I5" s="644">
        <v>2006</v>
      </c>
      <c r="J5" s="645"/>
      <c r="K5" s="646"/>
      <c r="L5" s="644">
        <v>2007</v>
      </c>
      <c r="M5" s="645"/>
      <c r="N5" s="646"/>
      <c r="O5" s="644">
        <v>2008</v>
      </c>
      <c r="P5" s="645"/>
      <c r="Q5" s="646"/>
      <c r="R5" s="641">
        <v>2009</v>
      </c>
      <c r="S5" s="642"/>
      <c r="T5" s="650"/>
      <c r="U5" s="641">
        <v>2010</v>
      </c>
      <c r="V5" s="642"/>
      <c r="W5" s="650"/>
      <c r="X5" s="641">
        <v>2011</v>
      </c>
      <c r="Y5" s="642"/>
      <c r="Z5" s="650"/>
      <c r="AA5" s="641">
        <v>2012</v>
      </c>
      <c r="AB5" s="642"/>
      <c r="AC5" s="650"/>
      <c r="AD5" s="641">
        <v>2013</v>
      </c>
      <c r="AE5" s="642"/>
      <c r="AF5" s="643"/>
    </row>
    <row r="6" spans="1:32" s="124" customFormat="1" ht="15.75" customHeight="1" thickBot="1">
      <c r="B6" s="654"/>
      <c r="C6" s="144" t="s">
        <v>26</v>
      </c>
      <c r="D6" s="143" t="s">
        <v>27</v>
      </c>
      <c r="E6" s="145" t="s">
        <v>166</v>
      </c>
      <c r="F6" s="144" t="s">
        <v>26</v>
      </c>
      <c r="G6" s="143" t="s">
        <v>27</v>
      </c>
      <c r="H6" s="145" t="s">
        <v>166</v>
      </c>
      <c r="I6" s="146" t="s">
        <v>26</v>
      </c>
      <c r="J6" s="147" t="s">
        <v>27</v>
      </c>
      <c r="K6" s="145" t="s">
        <v>166</v>
      </c>
      <c r="L6" s="146" t="s">
        <v>26</v>
      </c>
      <c r="M6" s="147" t="s">
        <v>27</v>
      </c>
      <c r="N6" s="145" t="s">
        <v>166</v>
      </c>
      <c r="O6" s="146" t="s">
        <v>26</v>
      </c>
      <c r="P6" s="147" t="s">
        <v>27</v>
      </c>
      <c r="Q6" s="145" t="s">
        <v>166</v>
      </c>
      <c r="R6" s="146" t="s">
        <v>26</v>
      </c>
      <c r="S6" s="147" t="s">
        <v>27</v>
      </c>
      <c r="T6" s="145" t="s">
        <v>166</v>
      </c>
      <c r="U6" s="146" t="s">
        <v>26</v>
      </c>
      <c r="V6" s="147" t="s">
        <v>27</v>
      </c>
      <c r="W6" s="145" t="s">
        <v>166</v>
      </c>
      <c r="X6" s="284" t="s">
        <v>26</v>
      </c>
      <c r="Y6" s="278" t="s">
        <v>27</v>
      </c>
      <c r="Z6" s="145" t="s">
        <v>166</v>
      </c>
      <c r="AA6" s="284" t="s">
        <v>26</v>
      </c>
      <c r="AB6" s="278" t="s">
        <v>27</v>
      </c>
      <c r="AC6" s="145" t="s">
        <v>166</v>
      </c>
      <c r="AD6" s="147" t="s">
        <v>26</v>
      </c>
      <c r="AE6" s="147" t="s">
        <v>27</v>
      </c>
      <c r="AF6" s="489" t="s">
        <v>166</v>
      </c>
    </row>
    <row r="7" spans="1:32" s="80" customFormat="1" ht="13.5" customHeight="1" thickBot="1">
      <c r="B7" s="265"/>
      <c r="C7" s="196"/>
      <c r="D7" s="196"/>
      <c r="E7" s="196"/>
      <c r="F7" s="196"/>
      <c r="G7" s="196"/>
      <c r="H7" s="196"/>
      <c r="I7" s="283"/>
      <c r="J7" s="283"/>
      <c r="K7" s="283"/>
      <c r="L7" s="283"/>
      <c r="M7" s="283"/>
      <c r="N7" s="283"/>
      <c r="O7" s="283"/>
      <c r="P7" s="283"/>
      <c r="Q7" s="283"/>
      <c r="R7" s="171"/>
      <c r="S7" s="171"/>
      <c r="T7" s="171"/>
      <c r="U7" s="171"/>
      <c r="V7" s="171"/>
      <c r="W7" s="171"/>
      <c r="AC7" s="184"/>
      <c r="AD7" s="258"/>
      <c r="AE7" s="258"/>
      <c r="AF7" s="258"/>
    </row>
    <row r="8" spans="1:32" s="80" customFormat="1" ht="15.75" customHeight="1">
      <c r="B8" s="180" t="s">
        <v>61</v>
      </c>
      <c r="C8" s="149"/>
      <c r="D8" s="149"/>
      <c r="E8" s="149"/>
      <c r="F8" s="149"/>
      <c r="G8" s="149"/>
      <c r="H8" s="149"/>
      <c r="I8" s="150"/>
      <c r="J8" s="150"/>
      <c r="K8" s="150"/>
      <c r="L8" s="150"/>
      <c r="M8" s="150"/>
      <c r="N8" s="150"/>
      <c r="O8" s="150"/>
      <c r="P8" s="150"/>
      <c r="Q8" s="150"/>
      <c r="R8" s="172"/>
      <c r="S8" s="172"/>
      <c r="T8" s="172"/>
      <c r="U8" s="172"/>
      <c r="V8" s="172"/>
      <c r="W8" s="172"/>
      <c r="X8" s="184"/>
      <c r="Y8" s="184"/>
      <c r="Z8" s="184"/>
      <c r="AA8" s="184"/>
      <c r="AB8" s="184"/>
      <c r="AC8" s="433"/>
      <c r="AD8" s="198"/>
      <c r="AE8" s="198"/>
      <c r="AF8" s="288"/>
    </row>
    <row r="9" spans="1:32" s="80" customFormat="1" ht="15.75" customHeight="1">
      <c r="B9" s="181" t="s">
        <v>14</v>
      </c>
      <c r="C9" s="348">
        <v>47.007616974972798</v>
      </c>
      <c r="D9" s="404">
        <v>48.276968865804911</v>
      </c>
      <c r="E9" s="347">
        <v>48.277696590904007</v>
      </c>
      <c r="F9" s="349">
        <v>46.902142443543717</v>
      </c>
      <c r="G9" s="403">
        <v>48.890181959244039</v>
      </c>
      <c r="H9" s="350">
        <v>48.333760447773599</v>
      </c>
      <c r="I9" s="349">
        <v>46.881028938906752</v>
      </c>
      <c r="J9" s="403">
        <v>48.388888888888886</v>
      </c>
      <c r="K9" s="350">
        <v>48.524686737368782</v>
      </c>
      <c r="L9" s="349">
        <v>47.160178685386086</v>
      </c>
      <c r="M9" s="403">
        <v>48.456564356145947</v>
      </c>
      <c r="N9" s="350">
        <v>48.413547986913947</v>
      </c>
      <c r="O9" s="352">
        <v>47.8</v>
      </c>
      <c r="P9" s="344">
        <v>48.8</v>
      </c>
      <c r="Q9" s="350">
        <v>48.6</v>
      </c>
      <c r="R9" s="352">
        <v>47.4</v>
      </c>
      <c r="S9" s="344">
        <v>48.9</v>
      </c>
      <c r="T9" s="352">
        <v>48.6</v>
      </c>
      <c r="U9" s="211">
        <v>47.058823529411768</v>
      </c>
      <c r="V9" s="222">
        <v>48.842140742141197</v>
      </c>
      <c r="W9" s="281">
        <v>48.401488226002336</v>
      </c>
      <c r="X9" s="211">
        <v>48.5</v>
      </c>
      <c r="Y9" s="222">
        <v>48.882813093644998</v>
      </c>
      <c r="Z9" s="281">
        <v>48.648969244639432</v>
      </c>
      <c r="AA9" s="394">
        <v>48.457919498170412</v>
      </c>
      <c r="AB9" s="222">
        <v>48.920742377517904</v>
      </c>
      <c r="AC9" s="429">
        <v>48.691016399313447</v>
      </c>
      <c r="AD9" s="426">
        <v>49.9</v>
      </c>
      <c r="AE9" s="222">
        <v>49</v>
      </c>
      <c r="AF9" s="391">
        <v>48.7</v>
      </c>
    </row>
    <row r="10" spans="1:32" s="80" customFormat="1" ht="15.75" customHeight="1" thickBot="1">
      <c r="B10" s="182" t="s">
        <v>15</v>
      </c>
      <c r="C10" s="155">
        <v>52.992383025027202</v>
      </c>
      <c r="D10" s="156">
        <v>51.723031134195097</v>
      </c>
      <c r="E10" s="173">
        <v>51.722303409095993</v>
      </c>
      <c r="F10" s="174">
        <v>53.097857556456283</v>
      </c>
      <c r="G10" s="175">
        <v>51.109818040755961</v>
      </c>
      <c r="H10" s="176">
        <v>51.666239552226394</v>
      </c>
      <c r="I10" s="174">
        <v>53.118971061093241</v>
      </c>
      <c r="J10" s="175">
        <v>51.611111111111107</v>
      </c>
      <c r="K10" s="176">
        <v>51.475313262631225</v>
      </c>
      <c r="L10" s="174">
        <v>52.839821314613907</v>
      </c>
      <c r="M10" s="175">
        <v>51.543435643854053</v>
      </c>
      <c r="N10" s="176">
        <v>51.58645201308606</v>
      </c>
      <c r="O10" s="177">
        <v>52.2</v>
      </c>
      <c r="P10" s="158">
        <v>51.2</v>
      </c>
      <c r="Q10" s="176">
        <v>51.5</v>
      </c>
      <c r="R10" s="177">
        <v>52.6</v>
      </c>
      <c r="S10" s="158">
        <v>51.1</v>
      </c>
      <c r="T10" s="177">
        <v>51.4</v>
      </c>
      <c r="U10" s="178">
        <v>52.941176470588239</v>
      </c>
      <c r="V10" s="158">
        <v>51.157859257858803</v>
      </c>
      <c r="W10" s="280">
        <v>51.59851177399765</v>
      </c>
      <c r="X10" s="178">
        <v>51.5</v>
      </c>
      <c r="Y10" s="158">
        <v>51.117186906355002</v>
      </c>
      <c r="Z10" s="280">
        <v>51.351030755360576</v>
      </c>
      <c r="AA10" s="396">
        <v>51.542080501829581</v>
      </c>
      <c r="AB10" s="158">
        <v>51.079257622482096</v>
      </c>
      <c r="AC10" s="431">
        <v>51.308983600686567</v>
      </c>
      <c r="AD10" s="428">
        <v>50.1</v>
      </c>
      <c r="AE10" s="158">
        <v>51</v>
      </c>
      <c r="AF10" s="392">
        <v>51.3</v>
      </c>
    </row>
    <row r="11" spans="1:32" s="80" customFormat="1" ht="13.5" customHeight="1" thickBot="1">
      <c r="B11" s="282"/>
      <c r="C11" s="404"/>
      <c r="D11" s="404"/>
      <c r="E11" s="404"/>
      <c r="F11" s="403"/>
      <c r="G11" s="403"/>
      <c r="H11" s="403"/>
      <c r="I11" s="403"/>
      <c r="J11" s="403"/>
      <c r="K11" s="403"/>
      <c r="L11" s="403"/>
      <c r="M11" s="403"/>
      <c r="N11" s="403"/>
      <c r="O11" s="344"/>
      <c r="P11" s="344"/>
      <c r="Q11" s="344"/>
      <c r="R11" s="344"/>
      <c r="S11" s="344"/>
      <c r="T11" s="344"/>
      <c r="U11" s="124"/>
      <c r="V11" s="344"/>
      <c r="W11" s="344"/>
      <c r="X11" s="124"/>
      <c r="Y11" s="344"/>
      <c r="Z11" s="344"/>
      <c r="AA11" s="344"/>
      <c r="AB11" s="344"/>
      <c r="AC11" s="223"/>
      <c r="AD11" s="344"/>
      <c r="AE11" s="344"/>
      <c r="AF11" s="344"/>
    </row>
    <row r="12" spans="1:32" s="80" customFormat="1" ht="15.75" customHeight="1">
      <c r="B12" s="180" t="s">
        <v>62</v>
      </c>
      <c r="C12" s="401"/>
      <c r="D12" s="401"/>
      <c r="E12" s="401"/>
      <c r="F12" s="402"/>
      <c r="G12" s="402"/>
      <c r="H12" s="402"/>
      <c r="I12" s="402"/>
      <c r="J12" s="402"/>
      <c r="K12" s="402"/>
      <c r="L12" s="402"/>
      <c r="M12" s="402"/>
      <c r="N12" s="402"/>
      <c r="O12" s="161"/>
      <c r="P12" s="161"/>
      <c r="Q12" s="161"/>
      <c r="R12" s="161"/>
      <c r="S12" s="161"/>
      <c r="T12" s="161"/>
      <c r="U12" s="198"/>
      <c r="V12" s="223"/>
      <c r="W12" s="223"/>
      <c r="X12" s="198"/>
      <c r="Y12" s="223"/>
      <c r="Z12" s="223"/>
      <c r="AA12" s="223"/>
      <c r="AB12" s="223"/>
      <c r="AC12" s="161"/>
      <c r="AD12" s="223"/>
      <c r="AE12" s="223"/>
      <c r="AF12" s="224"/>
    </row>
    <row r="13" spans="1:32" s="80" customFormat="1" ht="15.75" customHeight="1">
      <c r="B13" s="181" t="s">
        <v>16</v>
      </c>
      <c r="C13" s="348">
        <v>9.4668117519042436</v>
      </c>
      <c r="D13" s="404">
        <v>9.5211695019112366</v>
      </c>
      <c r="E13" s="347">
        <v>9.5211941461529985</v>
      </c>
      <c r="F13" s="349">
        <v>8.3381586566299948</v>
      </c>
      <c r="G13" s="403">
        <v>9.4043480760327114</v>
      </c>
      <c r="H13" s="350">
        <v>9.4043480760327114</v>
      </c>
      <c r="I13" s="349">
        <v>7.652733118971061</v>
      </c>
      <c r="J13" s="403">
        <v>9.2207602339181278</v>
      </c>
      <c r="K13" s="350">
        <v>9.4006616514345822</v>
      </c>
      <c r="L13" s="352">
        <v>9.6362476068921499</v>
      </c>
      <c r="M13" s="344">
        <v>8.9592415952248601</v>
      </c>
      <c r="N13" s="352">
        <v>9.0839520540021663</v>
      </c>
      <c r="O13" s="354">
        <v>9.1</v>
      </c>
      <c r="P13" s="344">
        <v>8.6</v>
      </c>
      <c r="Q13" s="352">
        <v>8.6</v>
      </c>
      <c r="R13" s="354">
        <v>8.3000000000000007</v>
      </c>
      <c r="S13" s="344">
        <v>9</v>
      </c>
      <c r="T13" s="352">
        <v>9</v>
      </c>
      <c r="U13" s="212">
        <v>7.9751131221719458</v>
      </c>
      <c r="V13" s="222">
        <v>8.5200139048308596</v>
      </c>
      <c r="W13" s="281">
        <v>8.4541240543918388</v>
      </c>
      <c r="X13" s="212">
        <v>7.6666666666666661</v>
      </c>
      <c r="Y13" s="222">
        <v>8.4934631404133221</v>
      </c>
      <c r="Z13" s="281">
        <v>8.4933005134744874</v>
      </c>
      <c r="AA13" s="394">
        <v>7.9456351280710917</v>
      </c>
      <c r="AB13" s="222">
        <v>8.4540550898096303</v>
      </c>
      <c r="AC13" s="429">
        <v>8.4548830828021337</v>
      </c>
      <c r="AD13" s="426">
        <v>7.3</v>
      </c>
      <c r="AE13" s="222">
        <v>8.4</v>
      </c>
      <c r="AF13" s="391">
        <v>8.4</v>
      </c>
    </row>
    <row r="14" spans="1:32" s="80" customFormat="1" ht="15.75" customHeight="1">
      <c r="B14" s="181" t="s">
        <v>17</v>
      </c>
      <c r="C14" s="348">
        <v>6.5832426550598475</v>
      </c>
      <c r="D14" s="404">
        <v>9.598494353826851</v>
      </c>
      <c r="E14" s="347">
        <v>9.5991374783954324</v>
      </c>
      <c r="F14" s="349">
        <v>8.6276780544296479</v>
      </c>
      <c r="G14" s="403">
        <v>9.6281944965321475</v>
      </c>
      <c r="H14" s="350">
        <v>9.6281944965321475</v>
      </c>
      <c r="I14" s="349">
        <v>7.7813504823151121</v>
      </c>
      <c r="J14" s="403">
        <v>10.235380116959064</v>
      </c>
      <c r="K14" s="350">
        <v>10.364475124089536</v>
      </c>
      <c r="L14" s="352">
        <v>6.5092533503509884</v>
      </c>
      <c r="M14" s="344">
        <v>10.268601691195833</v>
      </c>
      <c r="N14" s="352">
        <v>10.089706089552321</v>
      </c>
      <c r="O14" s="354">
        <v>6.6</v>
      </c>
      <c r="P14" s="344">
        <v>10.1</v>
      </c>
      <c r="Q14" s="352">
        <v>10</v>
      </c>
      <c r="R14" s="354">
        <v>5.7</v>
      </c>
      <c r="S14" s="344">
        <v>9.1</v>
      </c>
      <c r="T14" s="352">
        <v>9</v>
      </c>
      <c r="U14" s="213">
        <v>5.9389140271493215</v>
      </c>
      <c r="V14" s="344">
        <v>10.1472082922071</v>
      </c>
      <c r="W14" s="279">
        <v>10.09122881410584</v>
      </c>
      <c r="X14" s="213">
        <v>5.3888888888888884</v>
      </c>
      <c r="Y14" s="344">
        <v>10.060255728580019</v>
      </c>
      <c r="Z14" s="279">
        <v>10.05895637037556</v>
      </c>
      <c r="AA14" s="395">
        <v>5.1228437009932044</v>
      </c>
      <c r="AB14" s="344">
        <v>9.9477179479311886</v>
      </c>
      <c r="AC14" s="430">
        <v>9.9481049329407316</v>
      </c>
      <c r="AD14" s="427">
        <v>4.9000000000000004</v>
      </c>
      <c r="AE14" s="344">
        <v>9.8000000000000007</v>
      </c>
      <c r="AF14" s="393">
        <v>9.8000000000000007</v>
      </c>
    </row>
    <row r="15" spans="1:32" s="80" customFormat="1" ht="15.75" customHeight="1">
      <c r="B15" s="181" t="s">
        <v>18</v>
      </c>
      <c r="C15" s="348">
        <v>11.099020674646354</v>
      </c>
      <c r="D15" s="404">
        <v>12.911791310437396</v>
      </c>
      <c r="E15" s="347">
        <v>12.911513571481501</v>
      </c>
      <c r="F15" s="349">
        <v>11.001737116386797</v>
      </c>
      <c r="G15" s="403">
        <v>12.273335442350845</v>
      </c>
      <c r="H15" s="350">
        <v>12.273335442350845</v>
      </c>
      <c r="I15" s="349">
        <v>11.57556270096463</v>
      </c>
      <c r="J15" s="403">
        <v>12.347953216374268</v>
      </c>
      <c r="K15" s="350">
        <v>12.349093028511701</v>
      </c>
      <c r="L15" s="352">
        <v>10.593490746649648</v>
      </c>
      <c r="M15" s="344">
        <v>12.13681715773766</v>
      </c>
      <c r="N15" s="352">
        <v>12.400353696524775</v>
      </c>
      <c r="O15" s="354">
        <v>10</v>
      </c>
      <c r="P15" s="344">
        <v>11.6</v>
      </c>
      <c r="Q15" s="352">
        <v>11.8</v>
      </c>
      <c r="R15" s="354">
        <v>8.3000000000000007</v>
      </c>
      <c r="S15" s="344">
        <v>11.9</v>
      </c>
      <c r="T15" s="352">
        <v>11.7</v>
      </c>
      <c r="U15" s="354">
        <v>6.7873303167420813</v>
      </c>
      <c r="V15" s="344">
        <v>11.9906662190183</v>
      </c>
      <c r="W15" s="279">
        <v>11.955799581886307</v>
      </c>
      <c r="X15" s="354">
        <v>6.833333333333333</v>
      </c>
      <c r="Y15" s="344">
        <v>12.112292014682824</v>
      </c>
      <c r="Z15" s="279">
        <v>12.11281946303099</v>
      </c>
      <c r="AA15" s="395">
        <v>6.0115002613695765</v>
      </c>
      <c r="AB15" s="344">
        <v>12.2630470288639</v>
      </c>
      <c r="AC15" s="430">
        <v>12.262030968033885</v>
      </c>
      <c r="AD15" s="427">
        <v>8.4</v>
      </c>
      <c r="AE15" s="344">
        <v>12.4</v>
      </c>
      <c r="AF15" s="393">
        <v>12.4</v>
      </c>
    </row>
    <row r="16" spans="1:32" s="80" customFormat="1" ht="15.75" customHeight="1">
      <c r="B16" s="183" t="s">
        <v>19</v>
      </c>
      <c r="C16" s="348">
        <v>29.107725788900979</v>
      </c>
      <c r="D16" s="404">
        <v>24.214350325347962</v>
      </c>
      <c r="E16" s="347">
        <v>24.214553205154807</v>
      </c>
      <c r="F16" s="349">
        <v>29.067747539085119</v>
      </c>
      <c r="G16" s="403">
        <v>24.401754843929851</v>
      </c>
      <c r="H16" s="350">
        <v>24.401754843929851</v>
      </c>
      <c r="I16" s="349">
        <v>29.324758842443728</v>
      </c>
      <c r="J16" s="403">
        <v>25.007309941520468</v>
      </c>
      <c r="K16" s="350">
        <v>25.209284536192609</v>
      </c>
      <c r="L16" s="352">
        <v>30.185067007019782</v>
      </c>
      <c r="M16" s="344">
        <v>24.93636071041929</v>
      </c>
      <c r="N16" s="352">
        <v>24.875134042608202</v>
      </c>
      <c r="O16" s="354">
        <v>28.1</v>
      </c>
      <c r="P16" s="344">
        <v>26.1</v>
      </c>
      <c r="Q16" s="352">
        <v>26.2</v>
      </c>
      <c r="R16" s="354">
        <v>26.5</v>
      </c>
      <c r="S16" s="344">
        <v>25.8</v>
      </c>
      <c r="T16" s="352">
        <v>25.9</v>
      </c>
      <c r="U16" s="354">
        <v>24.886877828054299</v>
      </c>
      <c r="V16" s="344">
        <v>25.815544599550801</v>
      </c>
      <c r="W16" s="279">
        <v>25.769262229026953</v>
      </c>
      <c r="X16" s="354">
        <v>24.222222222222221</v>
      </c>
      <c r="Y16" s="344">
        <v>25.178692058800706</v>
      </c>
      <c r="Z16" s="279">
        <v>25.179467710944852</v>
      </c>
      <c r="AA16" s="395">
        <v>22.11186617877679</v>
      </c>
      <c r="AB16" s="344">
        <v>24.489525507856101</v>
      </c>
      <c r="AC16" s="430">
        <v>24.48926060775835</v>
      </c>
      <c r="AD16" s="427">
        <v>23.6</v>
      </c>
      <c r="AE16" s="344">
        <v>23.8</v>
      </c>
      <c r="AF16" s="393">
        <v>23.8</v>
      </c>
    </row>
    <row r="17" spans="2:32" s="80" customFormat="1" ht="15.75" customHeight="1">
      <c r="B17" s="181" t="s">
        <v>29</v>
      </c>
      <c r="C17" s="348">
        <v>16.32208922742111</v>
      </c>
      <c r="D17" s="404">
        <v>13.651483761781098</v>
      </c>
      <c r="E17" s="347">
        <v>13.651239801887074</v>
      </c>
      <c r="F17" s="349">
        <v>16.444701795020269</v>
      </c>
      <c r="G17" s="403">
        <v>13.746896214487057</v>
      </c>
      <c r="H17" s="350">
        <v>13.746896214487057</v>
      </c>
      <c r="I17" s="349">
        <v>15.241157556270096</v>
      </c>
      <c r="J17" s="403">
        <v>13.842105263157894</v>
      </c>
      <c r="K17" s="350">
        <v>13.557537235955847</v>
      </c>
      <c r="L17" s="352">
        <v>16.017868538608806</v>
      </c>
      <c r="M17" s="344">
        <v>14.471720747871375</v>
      </c>
      <c r="N17" s="352">
        <v>14.361379592541827</v>
      </c>
      <c r="O17" s="354">
        <v>16.5</v>
      </c>
      <c r="P17" s="344">
        <v>14.8</v>
      </c>
      <c r="Q17" s="352">
        <v>14.7</v>
      </c>
      <c r="R17" s="354">
        <v>18.3</v>
      </c>
      <c r="S17" s="344">
        <v>15.1</v>
      </c>
      <c r="T17" s="352">
        <v>15.2</v>
      </c>
      <c r="U17" s="354">
        <v>18.721719457013574</v>
      </c>
      <c r="V17" s="344">
        <v>15.252297460891601</v>
      </c>
      <c r="W17" s="279">
        <v>15.229789797497196</v>
      </c>
      <c r="X17" s="354">
        <v>17.833333333333332</v>
      </c>
      <c r="Y17" s="344">
        <v>15.564402810786998</v>
      </c>
      <c r="Z17" s="279">
        <v>15.564513127920224</v>
      </c>
      <c r="AA17" s="395">
        <v>20.752744380554102</v>
      </c>
      <c r="AB17" s="344">
        <v>15.880435970177901</v>
      </c>
      <c r="AC17" s="430">
        <v>15.880496475381682</v>
      </c>
      <c r="AD17" s="427">
        <v>20.6</v>
      </c>
      <c r="AE17" s="344">
        <v>16.3</v>
      </c>
      <c r="AF17" s="393">
        <v>16.3</v>
      </c>
    </row>
    <row r="18" spans="2:32" s="80" customFormat="1" ht="15.75" customHeight="1">
      <c r="B18" s="181" t="s">
        <v>30</v>
      </c>
      <c r="C18" s="348">
        <v>19.477693144722526</v>
      </c>
      <c r="D18" s="404">
        <v>14.588606110122262</v>
      </c>
      <c r="E18" s="347">
        <v>14.588469808271119</v>
      </c>
      <c r="F18" s="349">
        <v>18.123914302258253</v>
      </c>
      <c r="G18" s="403">
        <v>14.511217717519797</v>
      </c>
      <c r="H18" s="350">
        <v>14.511217717519797</v>
      </c>
      <c r="I18" s="349">
        <v>19.421221864951768</v>
      </c>
      <c r="J18" s="403">
        <v>13.402929385964912</v>
      </c>
      <c r="K18" s="350">
        <v>13.174937453846686</v>
      </c>
      <c r="L18" s="352">
        <v>18.5067007019783</v>
      </c>
      <c r="M18" s="344">
        <v>12.909038973578721</v>
      </c>
      <c r="N18" s="352">
        <v>12.791754001133995</v>
      </c>
      <c r="O18" s="354">
        <v>20.100000000000001</v>
      </c>
      <c r="P18" s="344">
        <v>13</v>
      </c>
      <c r="Q18" s="352">
        <v>13</v>
      </c>
      <c r="R18" s="354">
        <v>21.5</v>
      </c>
      <c r="S18" s="344">
        <v>13.3</v>
      </c>
      <c r="T18" s="352">
        <v>13.3</v>
      </c>
      <c r="U18" s="354">
        <v>21.606334841628961</v>
      </c>
      <c r="V18" s="344">
        <v>12.7188239221807</v>
      </c>
      <c r="W18" s="279">
        <v>12.798896412595051</v>
      </c>
      <c r="X18" s="354">
        <v>21.111111111111111</v>
      </c>
      <c r="Y18" s="344">
        <v>12.433643439427936</v>
      </c>
      <c r="Z18" s="279">
        <v>12.4336928392391</v>
      </c>
      <c r="AA18" s="395">
        <v>19.707266074228958</v>
      </c>
      <c r="AB18" s="344">
        <v>12.192775017922299</v>
      </c>
      <c r="AC18" s="430">
        <v>12.192975845361003</v>
      </c>
      <c r="AD18" s="427">
        <v>19.100000000000001</v>
      </c>
      <c r="AE18" s="344">
        <v>12</v>
      </c>
      <c r="AF18" s="393">
        <v>12</v>
      </c>
    </row>
    <row r="19" spans="2:32" s="80" customFormat="1" ht="15.75" customHeight="1" thickBot="1">
      <c r="B19" s="182" t="s">
        <v>103</v>
      </c>
      <c r="C19" s="155">
        <v>7.9434167573449397</v>
      </c>
      <c r="D19" s="156">
        <v>15.514104636573197</v>
      </c>
      <c r="E19" s="173">
        <v>15.513891988657065</v>
      </c>
      <c r="F19" s="174">
        <v>8.396062536189925</v>
      </c>
      <c r="G19" s="175">
        <v>16.034253209147586</v>
      </c>
      <c r="H19" s="176">
        <v>16.034253209147586</v>
      </c>
      <c r="I19" s="174">
        <v>9.0032154340836001</v>
      </c>
      <c r="J19" s="175">
        <v>15.943561842105265</v>
      </c>
      <c r="K19" s="176">
        <v>15.944010969969037</v>
      </c>
      <c r="L19" s="178">
        <v>8.5513720485003191</v>
      </c>
      <c r="M19" s="158">
        <v>16.318219123972263</v>
      </c>
      <c r="N19" s="177">
        <v>16.397720523636711</v>
      </c>
      <c r="O19" s="178">
        <v>9.5</v>
      </c>
      <c r="P19" s="158">
        <v>15.8</v>
      </c>
      <c r="Q19" s="177">
        <v>15.8</v>
      </c>
      <c r="R19" s="178">
        <v>11.3</v>
      </c>
      <c r="S19" s="158">
        <v>15.7</v>
      </c>
      <c r="T19" s="177">
        <v>15.7</v>
      </c>
      <c r="U19" s="214">
        <v>14.083710407239819</v>
      </c>
      <c r="V19" s="158">
        <v>15.5554456013205</v>
      </c>
      <c r="W19" s="280">
        <v>15.700899110496813</v>
      </c>
      <c r="X19" s="214">
        <v>16.944444444444443</v>
      </c>
      <c r="Y19" s="158">
        <v>16.157250807308195</v>
      </c>
      <c r="Z19" s="280">
        <v>16.1572499750148</v>
      </c>
      <c r="AA19" s="396">
        <v>18.348144276006273</v>
      </c>
      <c r="AB19" s="158">
        <v>16.772443437439001</v>
      </c>
      <c r="AC19" s="431">
        <v>16.772248087722215</v>
      </c>
      <c r="AD19" s="428">
        <v>16</v>
      </c>
      <c r="AE19" s="158">
        <v>17.3</v>
      </c>
      <c r="AF19" s="392">
        <v>17.3</v>
      </c>
    </row>
    <row r="20" spans="2:32" s="80" customFormat="1" ht="13.5" customHeight="1" thickBot="1">
      <c r="B20" s="282"/>
      <c r="C20" s="404"/>
      <c r="D20" s="404"/>
      <c r="E20" s="404"/>
      <c r="F20" s="403"/>
      <c r="G20" s="403"/>
      <c r="H20" s="403"/>
      <c r="I20" s="403"/>
      <c r="J20" s="403"/>
      <c r="K20" s="403"/>
      <c r="L20" s="403"/>
      <c r="M20" s="403"/>
      <c r="N20" s="403"/>
      <c r="O20" s="344"/>
      <c r="P20" s="344"/>
      <c r="Q20" s="344"/>
      <c r="R20" s="344"/>
      <c r="S20" s="344"/>
      <c r="T20" s="344"/>
      <c r="U20" s="124"/>
      <c r="V20" s="124"/>
      <c r="W20" s="344"/>
      <c r="X20" s="124"/>
      <c r="Y20" s="124"/>
      <c r="Z20" s="344"/>
      <c r="AA20" s="344"/>
      <c r="AB20" s="344"/>
      <c r="AC20" s="223"/>
      <c r="AD20" s="344"/>
      <c r="AE20" s="344"/>
      <c r="AF20" s="344"/>
    </row>
    <row r="21" spans="2:32" s="80" customFormat="1" ht="15.75" customHeight="1">
      <c r="B21" s="180" t="s">
        <v>63</v>
      </c>
      <c r="C21" s="401"/>
      <c r="D21" s="401"/>
      <c r="E21" s="401"/>
      <c r="F21" s="402"/>
      <c r="G21" s="402"/>
      <c r="H21" s="402"/>
      <c r="I21" s="402"/>
      <c r="J21" s="402"/>
      <c r="K21" s="402"/>
      <c r="L21" s="402"/>
      <c r="M21" s="402"/>
      <c r="N21" s="402"/>
      <c r="O21" s="161"/>
      <c r="P21" s="161"/>
      <c r="Q21" s="161"/>
      <c r="R21" s="161"/>
      <c r="S21" s="161"/>
      <c r="T21" s="161"/>
      <c r="U21" s="198"/>
      <c r="V21" s="198"/>
      <c r="W21" s="223"/>
      <c r="X21" s="198"/>
      <c r="Y21" s="198"/>
      <c r="Z21" s="223"/>
      <c r="AA21" s="223"/>
      <c r="AB21" s="223"/>
      <c r="AC21" s="161"/>
      <c r="AD21" s="223"/>
      <c r="AE21" s="223"/>
      <c r="AF21" s="224"/>
    </row>
    <row r="22" spans="2:32" s="80" customFormat="1" ht="15.75" customHeight="1">
      <c r="B22" s="181" t="s">
        <v>20</v>
      </c>
      <c r="C22" s="348">
        <v>33.025027203482047</v>
      </c>
      <c r="D22" s="404" t="s">
        <v>28</v>
      </c>
      <c r="E22" s="347">
        <v>31.092137195033875</v>
      </c>
      <c r="F22" s="349">
        <v>33.989577301679212</v>
      </c>
      <c r="G22" s="403" t="s">
        <v>28</v>
      </c>
      <c r="H22" s="350">
        <v>31.611937244769535</v>
      </c>
      <c r="I22" s="349">
        <v>33.826366559485528</v>
      </c>
      <c r="J22" s="403" t="s">
        <v>28</v>
      </c>
      <c r="K22" s="350">
        <v>32.122441544190643</v>
      </c>
      <c r="L22" s="349">
        <v>33.567326100829611</v>
      </c>
      <c r="M22" s="403" t="s">
        <v>28</v>
      </c>
      <c r="N22" s="350">
        <v>32.547064692688608</v>
      </c>
      <c r="O22" s="352">
        <v>33.4</v>
      </c>
      <c r="P22" s="403" t="s">
        <v>28</v>
      </c>
      <c r="Q22" s="350">
        <v>33.5</v>
      </c>
      <c r="R22" s="352">
        <v>31.5</v>
      </c>
      <c r="S22" s="403" t="s">
        <v>28</v>
      </c>
      <c r="T22" s="352">
        <v>31.9</v>
      </c>
      <c r="U22" s="211">
        <v>31.278280542986426</v>
      </c>
      <c r="V22" s="199" t="s">
        <v>28</v>
      </c>
      <c r="W22" s="281">
        <v>33.99601955776447</v>
      </c>
      <c r="X22" s="211">
        <v>29.333333333333332</v>
      </c>
      <c r="Y22" s="199" t="s">
        <v>28</v>
      </c>
      <c r="Z22" s="281">
        <v>32.132032581029186</v>
      </c>
      <c r="AA22" s="394">
        <v>29.064296915838995</v>
      </c>
      <c r="AB22" s="199" t="s">
        <v>28</v>
      </c>
      <c r="AC22" s="429">
        <v>32.019875455721994</v>
      </c>
      <c r="AD22" s="426">
        <v>34.6</v>
      </c>
      <c r="AE22" s="199" t="s">
        <v>28</v>
      </c>
      <c r="AF22" s="391">
        <v>33.6</v>
      </c>
    </row>
    <row r="23" spans="2:32" s="80" customFormat="1" ht="15.75" customHeight="1">
      <c r="B23" s="181" t="s">
        <v>21</v>
      </c>
      <c r="C23" s="348">
        <v>13.275299238302503</v>
      </c>
      <c r="D23" s="404" t="s">
        <v>28</v>
      </c>
      <c r="E23" s="347">
        <v>11.383431617046952</v>
      </c>
      <c r="F23" s="349">
        <v>14.128546612623046</v>
      </c>
      <c r="G23" s="403" t="s">
        <v>28</v>
      </c>
      <c r="H23" s="350">
        <v>11.587607104177062</v>
      </c>
      <c r="I23" s="349">
        <v>13.37620578778135</v>
      </c>
      <c r="J23" s="403" t="s">
        <v>28</v>
      </c>
      <c r="K23" s="350">
        <v>11.016037064054471</v>
      </c>
      <c r="L23" s="349">
        <v>14.741544352265475</v>
      </c>
      <c r="M23" s="403" t="s">
        <v>28</v>
      </c>
      <c r="N23" s="350">
        <v>11.91282837748151</v>
      </c>
      <c r="O23" s="352">
        <v>14.2</v>
      </c>
      <c r="P23" s="403" t="s">
        <v>28</v>
      </c>
      <c r="Q23" s="350">
        <v>12.7</v>
      </c>
      <c r="R23" s="352">
        <v>14.3</v>
      </c>
      <c r="S23" s="403" t="s">
        <v>28</v>
      </c>
      <c r="T23" s="352">
        <v>13</v>
      </c>
      <c r="U23" s="354">
        <v>15.271493212669684</v>
      </c>
      <c r="V23" s="403" t="s">
        <v>28</v>
      </c>
      <c r="W23" s="279">
        <v>14.238882929484568</v>
      </c>
      <c r="X23" s="354">
        <v>16.277777777777779</v>
      </c>
      <c r="Y23" s="403" t="s">
        <v>28</v>
      </c>
      <c r="Z23" s="279">
        <v>15.123820181410951</v>
      </c>
      <c r="AA23" s="395">
        <v>17.302665969681129</v>
      </c>
      <c r="AB23" s="403" t="s">
        <v>28</v>
      </c>
      <c r="AC23" s="430">
        <v>16.308045656034864</v>
      </c>
      <c r="AD23" s="427">
        <v>16.3</v>
      </c>
      <c r="AE23" s="403" t="s">
        <v>28</v>
      </c>
      <c r="AF23" s="393">
        <v>14.8</v>
      </c>
    </row>
    <row r="24" spans="2:32" s="80" customFormat="1" ht="15.75" customHeight="1">
      <c r="B24" s="181" t="s">
        <v>22</v>
      </c>
      <c r="C24" s="348">
        <v>15.397170837867247</v>
      </c>
      <c r="D24" s="404" t="s">
        <v>28</v>
      </c>
      <c r="E24" s="347">
        <v>17.486175239683643</v>
      </c>
      <c r="F24" s="349">
        <v>15.460335842501449</v>
      </c>
      <c r="G24" s="403" t="s">
        <v>28</v>
      </c>
      <c r="H24" s="350">
        <v>17.330939513672412</v>
      </c>
      <c r="I24" s="349">
        <v>15.112540192926044</v>
      </c>
      <c r="J24" s="403" t="s">
        <v>28</v>
      </c>
      <c r="K24" s="350">
        <v>18.959036257111276</v>
      </c>
      <c r="L24" s="349">
        <v>15.37970644543714</v>
      </c>
      <c r="M24" s="403" t="s">
        <v>28</v>
      </c>
      <c r="N24" s="350">
        <v>17.579264310148066</v>
      </c>
      <c r="O24" s="352">
        <v>15.3</v>
      </c>
      <c r="P24" s="403" t="s">
        <v>28</v>
      </c>
      <c r="Q24" s="350">
        <v>17.5</v>
      </c>
      <c r="R24" s="352">
        <v>13.8</v>
      </c>
      <c r="S24" s="403" t="s">
        <v>28</v>
      </c>
      <c r="T24" s="352">
        <v>16.899999999999999</v>
      </c>
      <c r="U24" s="354">
        <v>13.23529411764706</v>
      </c>
      <c r="V24" s="403" t="s">
        <v>28</v>
      </c>
      <c r="W24" s="279">
        <v>17.295499230997418</v>
      </c>
      <c r="X24" s="354">
        <v>13.166666666666666</v>
      </c>
      <c r="Y24" s="403" t="s">
        <v>28</v>
      </c>
      <c r="Z24" s="279">
        <v>18.67938277858433</v>
      </c>
      <c r="AA24" s="395">
        <v>12.963930998431781</v>
      </c>
      <c r="AB24" s="403" t="s">
        <v>28</v>
      </c>
      <c r="AC24" s="430">
        <v>18.51253310431558</v>
      </c>
      <c r="AD24" s="427">
        <v>12.4</v>
      </c>
      <c r="AE24" s="403" t="s">
        <v>28</v>
      </c>
      <c r="AF24" s="393">
        <v>18.3</v>
      </c>
    </row>
    <row r="25" spans="2:32" s="80" customFormat="1" ht="23">
      <c r="B25" s="346" t="s">
        <v>97</v>
      </c>
      <c r="C25" s="348">
        <v>11.643090315560391</v>
      </c>
      <c r="D25" s="404" t="s">
        <v>28</v>
      </c>
      <c r="E25" s="347">
        <v>10.350892740464282</v>
      </c>
      <c r="F25" s="349">
        <v>10.943833236826867</v>
      </c>
      <c r="G25" s="403" t="s">
        <v>28</v>
      </c>
      <c r="H25" s="350">
        <v>9.9002506416837495</v>
      </c>
      <c r="I25" s="349">
        <v>9.9035369774919602</v>
      </c>
      <c r="J25" s="403" t="s">
        <v>28</v>
      </c>
      <c r="K25" s="350">
        <v>8.2397779646279652</v>
      </c>
      <c r="L25" s="349">
        <v>9.3809827696234844</v>
      </c>
      <c r="M25" s="403" t="s">
        <v>28</v>
      </c>
      <c r="N25" s="350">
        <v>8.3000124966428714</v>
      </c>
      <c r="O25" s="354">
        <v>7.1</v>
      </c>
      <c r="P25" s="403" t="s">
        <v>28</v>
      </c>
      <c r="Q25" s="350">
        <v>6.4</v>
      </c>
      <c r="R25" s="354">
        <v>7.3</v>
      </c>
      <c r="S25" s="403" t="s">
        <v>28</v>
      </c>
      <c r="T25" s="352">
        <v>7.4</v>
      </c>
      <c r="U25" s="351">
        <v>7.126696832579186</v>
      </c>
      <c r="V25" s="403" t="s">
        <v>28</v>
      </c>
      <c r="W25" s="345">
        <v>7.1707129615779239</v>
      </c>
      <c r="X25" s="351">
        <v>6.833333333333333</v>
      </c>
      <c r="Y25" s="403" t="s">
        <v>28</v>
      </c>
      <c r="Z25" s="345">
        <v>6.90500745788031</v>
      </c>
      <c r="AA25" s="395">
        <v>6.2728698379508625</v>
      </c>
      <c r="AB25" s="403" t="s">
        <v>28</v>
      </c>
      <c r="AC25" s="430">
        <v>6.3403523536938362</v>
      </c>
      <c r="AD25" s="427">
        <v>5.4</v>
      </c>
      <c r="AE25" s="403" t="s">
        <v>28</v>
      </c>
      <c r="AF25" s="393">
        <v>5.5</v>
      </c>
    </row>
    <row r="26" spans="2:32" s="80" customFormat="1" ht="15.75" customHeight="1">
      <c r="B26" s="181" t="s">
        <v>165</v>
      </c>
      <c r="C26" s="348">
        <v>25.571273122959738</v>
      </c>
      <c r="D26" s="404" t="s">
        <v>28</v>
      </c>
      <c r="E26" s="347">
        <v>28.64380387728162</v>
      </c>
      <c r="F26" s="349">
        <v>24.261725535610886</v>
      </c>
      <c r="G26" s="403" t="s">
        <v>28</v>
      </c>
      <c r="H26" s="350">
        <v>27.900951135320408</v>
      </c>
      <c r="I26" s="349">
        <v>26.688102893890672</v>
      </c>
      <c r="J26" s="403" t="s">
        <v>28</v>
      </c>
      <c r="K26" s="350">
        <v>28.617260500327223</v>
      </c>
      <c r="L26" s="349">
        <v>25.335035098915121</v>
      </c>
      <c r="M26" s="403" t="s">
        <v>28</v>
      </c>
      <c r="N26" s="350">
        <v>28.042350342038972</v>
      </c>
      <c r="O26" s="352">
        <v>28.2</v>
      </c>
      <c r="P26" s="403" t="s">
        <v>28</v>
      </c>
      <c r="Q26" s="350">
        <v>27.8</v>
      </c>
      <c r="R26" s="352">
        <v>31</v>
      </c>
      <c r="S26" s="403" t="s">
        <v>28</v>
      </c>
      <c r="T26" s="352">
        <v>28.5</v>
      </c>
      <c r="U26" s="354">
        <v>32.635746606334841</v>
      </c>
      <c r="V26" s="403" t="s">
        <v>28</v>
      </c>
      <c r="W26" s="279">
        <v>26.824009894341046</v>
      </c>
      <c r="X26" s="354">
        <v>33.666666666666664</v>
      </c>
      <c r="Y26" s="403" t="s">
        <v>28</v>
      </c>
      <c r="Z26" s="279">
        <v>26.529163494289907</v>
      </c>
      <c r="AA26" s="395">
        <v>34.082592786199683</v>
      </c>
      <c r="AB26" s="403" t="s">
        <v>28</v>
      </c>
      <c r="AC26" s="430">
        <v>26.537084555911793</v>
      </c>
      <c r="AD26" s="427">
        <v>30.7</v>
      </c>
      <c r="AE26" s="403" t="s">
        <v>28</v>
      </c>
      <c r="AF26" s="393">
        <v>27</v>
      </c>
    </row>
    <row r="27" spans="2:32" s="80" customFormat="1" ht="15.75" customHeight="1" thickBot="1">
      <c r="B27" s="182" t="s">
        <v>10</v>
      </c>
      <c r="C27" s="155">
        <v>1.088139281828074</v>
      </c>
      <c r="D27" s="156" t="s">
        <v>28</v>
      </c>
      <c r="E27" s="173">
        <v>1.0435593304896462</v>
      </c>
      <c r="F27" s="174" t="s">
        <v>28</v>
      </c>
      <c r="G27" s="175" t="s">
        <v>28</v>
      </c>
      <c r="H27" s="176" t="s">
        <v>28</v>
      </c>
      <c r="I27" s="174">
        <v>1.0932475884244373</v>
      </c>
      <c r="J27" s="175" t="s">
        <v>28</v>
      </c>
      <c r="K27" s="176">
        <v>1.0454466696884233</v>
      </c>
      <c r="L27" s="175">
        <v>1.5954052329291639</v>
      </c>
      <c r="M27" s="175" t="s">
        <v>28</v>
      </c>
      <c r="N27" s="176">
        <v>1.6184797809999714</v>
      </c>
      <c r="O27" s="178">
        <v>1.9</v>
      </c>
      <c r="P27" s="175" t="s">
        <v>28</v>
      </c>
      <c r="Q27" s="176">
        <v>2</v>
      </c>
      <c r="R27" s="178">
        <v>2.1</v>
      </c>
      <c r="S27" s="175" t="s">
        <v>28</v>
      </c>
      <c r="T27" s="177">
        <v>2.4</v>
      </c>
      <c r="U27" s="214">
        <v>0.45248868778280543</v>
      </c>
      <c r="V27" s="175" t="s">
        <v>28</v>
      </c>
      <c r="W27" s="280">
        <v>0.47487542583458398</v>
      </c>
      <c r="X27" s="214">
        <v>0.72222222222222221</v>
      </c>
      <c r="Y27" s="175" t="s">
        <v>28</v>
      </c>
      <c r="Z27" s="280">
        <v>0.63059350680532267</v>
      </c>
      <c r="AA27" s="396">
        <v>0.31364349189754309</v>
      </c>
      <c r="AB27" s="175" t="s">
        <v>28</v>
      </c>
      <c r="AC27" s="431">
        <v>0.28210887432192611</v>
      </c>
      <c r="AD27" s="428">
        <v>0.6</v>
      </c>
      <c r="AE27" s="175" t="s">
        <v>28</v>
      </c>
      <c r="AF27" s="392">
        <v>0.8</v>
      </c>
    </row>
    <row r="28" spans="2:32" ht="14.25" customHeight="1">
      <c r="B28" s="4"/>
    </row>
    <row r="29" spans="2:32" ht="13.5" customHeight="1">
      <c r="E29" s="425"/>
      <c r="F29" s="425"/>
      <c r="G29" s="425"/>
      <c r="H29" s="425"/>
      <c r="I29" s="425"/>
      <c r="J29" s="425"/>
      <c r="K29" s="425"/>
      <c r="L29" s="425"/>
      <c r="M29"/>
    </row>
    <row r="30" spans="2:32">
      <c r="E30" s="425"/>
      <c r="F30" s="425"/>
      <c r="G30" s="425"/>
      <c r="H30" s="425"/>
      <c r="I30" s="425"/>
      <c r="J30" s="425"/>
      <c r="K30" s="425"/>
      <c r="L30" s="425"/>
      <c r="M30" s="425"/>
      <c r="N30" s="425"/>
      <c r="O30" s="425"/>
      <c r="P30" s="425"/>
      <c r="Q30" s="425"/>
      <c r="R30" s="425"/>
      <c r="S30" s="425"/>
      <c r="T30"/>
    </row>
    <row r="31" spans="2:32">
      <c r="E31" s="425"/>
      <c r="F31" s="425"/>
      <c r="G31" s="425"/>
      <c r="H31" s="425"/>
      <c r="I31" s="425"/>
      <c r="J31" s="425"/>
      <c r="K31" s="425"/>
      <c r="L31" s="425"/>
      <c r="M31" s="425"/>
      <c r="N31" s="425"/>
      <c r="O31" s="425"/>
      <c r="P31" s="425"/>
      <c r="Q31" s="425"/>
      <c r="R31" s="425"/>
      <c r="S31" s="425"/>
      <c r="T31"/>
    </row>
    <row r="32" spans="2:32">
      <c r="E32" s="425"/>
      <c r="F32" s="425"/>
      <c r="G32" s="425"/>
      <c r="H32" s="425"/>
      <c r="I32" s="425"/>
      <c r="J32" s="425"/>
      <c r="K32" s="425"/>
      <c r="L32" s="425"/>
      <c r="M32" s="425"/>
      <c r="N32" s="425"/>
      <c r="O32" s="425"/>
      <c r="P32" s="425"/>
      <c r="Q32" s="425"/>
      <c r="R32" s="425"/>
      <c r="S32" s="425"/>
      <c r="T32"/>
    </row>
    <row r="33" spans="5:20">
      <c r="E33" s="425"/>
      <c r="F33" s="425"/>
      <c r="G33" s="425"/>
      <c r="H33" s="425"/>
      <c r="I33" s="425"/>
      <c r="J33" s="425"/>
      <c r="K33" s="425"/>
      <c r="L33" s="425"/>
      <c r="M33" s="425"/>
      <c r="N33" s="425"/>
      <c r="O33" s="425"/>
      <c r="P33" s="425"/>
      <c r="Q33" s="425"/>
      <c r="R33" s="425"/>
      <c r="S33" s="425"/>
      <c r="T33"/>
    </row>
    <row r="34" spans="5:20">
      <c r="E34" s="425"/>
      <c r="F34" s="425"/>
      <c r="G34" s="425"/>
      <c r="H34" s="425"/>
      <c r="I34" s="425"/>
      <c r="J34" s="425"/>
      <c r="K34" s="425"/>
      <c r="L34" s="425"/>
      <c r="M34" s="425"/>
      <c r="N34" s="425"/>
      <c r="O34" s="425"/>
      <c r="P34" s="425"/>
      <c r="Q34" s="425"/>
      <c r="R34" s="425"/>
      <c r="S34" s="425"/>
      <c r="T34"/>
    </row>
    <row r="35" spans="5:20">
      <c r="E35" s="425"/>
      <c r="F35" s="425"/>
      <c r="G35" s="425"/>
      <c r="H35" s="425"/>
      <c r="I35" s="425"/>
      <c r="J35" s="425"/>
      <c r="K35" s="425"/>
      <c r="L35" s="425"/>
      <c r="M35" s="425"/>
      <c r="N35" s="425"/>
      <c r="O35" s="425"/>
      <c r="P35" s="425"/>
      <c r="Q35" s="425"/>
      <c r="R35" s="425"/>
      <c r="S35" s="425"/>
      <c r="T35"/>
    </row>
    <row r="36" spans="5:20">
      <c r="E36" s="425"/>
      <c r="F36" s="425"/>
      <c r="G36" s="425"/>
      <c r="H36" s="425"/>
      <c r="I36" s="425"/>
      <c r="J36" s="425"/>
      <c r="K36" s="425"/>
      <c r="L36" s="425"/>
      <c r="M36" s="425"/>
      <c r="N36" s="425"/>
      <c r="O36" s="425"/>
      <c r="P36" s="425"/>
      <c r="Q36" s="425"/>
      <c r="R36" s="425"/>
      <c r="S36" s="425"/>
      <c r="T36"/>
    </row>
    <row r="37" spans="5:20">
      <c r="E37" s="425"/>
      <c r="F37" s="425"/>
      <c r="G37" s="425"/>
      <c r="H37" s="425"/>
      <c r="I37" s="425"/>
      <c r="J37" s="425"/>
      <c r="K37" s="425"/>
      <c r="L37" s="425"/>
      <c r="M37" s="425"/>
      <c r="N37" s="425"/>
      <c r="O37" s="425"/>
      <c r="P37" s="425"/>
      <c r="Q37" s="425"/>
      <c r="R37" s="425"/>
      <c r="S37" s="425"/>
      <c r="T37"/>
    </row>
    <row r="38" spans="5:20">
      <c r="E38" s="425"/>
      <c r="F38" s="425"/>
      <c r="G38" s="425"/>
      <c r="H38" s="425"/>
      <c r="I38" s="425"/>
      <c r="J38" s="425"/>
      <c r="K38" s="425"/>
      <c r="L38" s="425"/>
      <c r="M38" s="425"/>
      <c r="N38" s="425"/>
      <c r="O38" s="425"/>
      <c r="P38" s="425"/>
      <c r="Q38" s="425"/>
      <c r="R38" s="425"/>
      <c r="S38" s="425"/>
      <c r="T38"/>
    </row>
    <row r="39" spans="5:20">
      <c r="E39" s="425"/>
      <c r="F39" s="425"/>
      <c r="G39" s="425"/>
      <c r="H39" s="425"/>
      <c r="I39" s="425"/>
      <c r="J39" s="425"/>
      <c r="K39" s="425"/>
      <c r="L39" s="425"/>
      <c r="M39" s="425"/>
      <c r="N39" s="425"/>
      <c r="O39" s="425"/>
      <c r="P39" s="425"/>
      <c r="Q39" s="425"/>
      <c r="R39" s="425"/>
      <c r="S39" s="425"/>
      <c r="T39"/>
    </row>
    <row r="40" spans="5:20">
      <c r="E40" s="425"/>
      <c r="F40" s="425"/>
      <c r="G40" s="425"/>
      <c r="H40" s="425"/>
      <c r="I40" s="425"/>
      <c r="J40" s="425"/>
      <c r="K40" s="425"/>
      <c r="L40" s="425"/>
      <c r="M40" s="425"/>
      <c r="N40" s="425"/>
      <c r="O40" s="425"/>
      <c r="P40" s="425"/>
      <c r="Q40" s="425"/>
      <c r="R40" s="425"/>
      <c r="S40" s="425"/>
      <c r="T40"/>
    </row>
    <row r="41" spans="5:20">
      <c r="E41" s="425"/>
      <c r="F41" s="425"/>
      <c r="G41" s="425"/>
      <c r="H41" s="425"/>
      <c r="I41" s="425"/>
      <c r="J41" s="425"/>
      <c r="K41" s="425"/>
      <c r="L41" s="425"/>
      <c r="M41" s="425"/>
      <c r="N41" s="425"/>
      <c r="O41" s="425"/>
      <c r="P41" s="425"/>
      <c r="Q41" s="425"/>
      <c r="R41" s="425"/>
      <c r="S41" s="425"/>
      <c r="T41"/>
    </row>
    <row r="42" spans="5:20">
      <c r="E42" s="425"/>
      <c r="F42" s="425"/>
      <c r="G42" s="425"/>
      <c r="H42" s="425"/>
      <c r="I42" s="425"/>
      <c r="J42" s="425"/>
      <c r="K42" s="425"/>
      <c r="L42" s="425"/>
      <c r="M42" s="425"/>
      <c r="N42" s="425"/>
      <c r="O42" s="425"/>
      <c r="P42" s="425"/>
      <c r="Q42" s="425"/>
      <c r="R42" s="425"/>
      <c r="S42" s="425"/>
      <c r="T42"/>
    </row>
    <row r="43" spans="5:20">
      <c r="E43" s="425"/>
      <c r="F43" s="425"/>
      <c r="G43" s="425"/>
      <c r="H43" s="425"/>
      <c r="I43" s="425"/>
      <c r="J43" s="425"/>
      <c r="K43" s="425"/>
      <c r="L43" s="425"/>
      <c r="M43" s="425"/>
      <c r="N43" s="425"/>
      <c r="O43" s="425"/>
      <c r="P43" s="425"/>
      <c r="Q43" s="425"/>
      <c r="R43" s="425"/>
      <c r="S43" s="425"/>
      <c r="T43"/>
    </row>
    <row r="44" spans="5:20">
      <c r="L44" s="425"/>
      <c r="M44" s="425"/>
      <c r="N44" s="425"/>
      <c r="O44" s="425"/>
      <c r="P44" s="425"/>
      <c r="Q44" s="425"/>
      <c r="R44" s="425"/>
      <c r="S44" s="425"/>
      <c r="T44"/>
    </row>
    <row r="45" spans="5:20">
      <c r="L45"/>
      <c r="M45"/>
      <c r="N45"/>
      <c r="O45"/>
      <c r="P45"/>
      <c r="Q45"/>
      <c r="R45"/>
      <c r="S45"/>
      <c r="T45"/>
    </row>
  </sheetData>
  <mergeCells count="12">
    <mergeCell ref="B2:AF2"/>
    <mergeCell ref="B5:B6"/>
    <mergeCell ref="F5:H5"/>
    <mergeCell ref="O5:Q5"/>
    <mergeCell ref="AD5:AF5"/>
    <mergeCell ref="L5:N5"/>
    <mergeCell ref="AA5:AC5"/>
    <mergeCell ref="X5:Z5"/>
    <mergeCell ref="C5:E5"/>
    <mergeCell ref="I5:K5"/>
    <mergeCell ref="R5:T5"/>
    <mergeCell ref="U5:W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&amp;L&amp;12&amp;UDeutsches Mobilitätspanel: Statistik 2010&amp;R&amp;12&amp;UInstitut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workbookViewId="0">
      <selection activeCell="P26" sqref="P26"/>
    </sheetView>
  </sheetViews>
  <sheetFormatPr baseColWidth="10" defaultColWidth="11.453125" defaultRowHeight="12.5"/>
  <cols>
    <col min="1" max="1" width="1.26953125" style="2" customWidth="1"/>
    <col min="2" max="2" width="19.81640625" style="2" customWidth="1"/>
    <col min="3" max="13" width="8.81640625" style="2" customWidth="1"/>
    <col min="14" max="14" width="11.453125" style="227"/>
    <col min="15" max="16384" width="11.453125" style="2"/>
  </cols>
  <sheetData>
    <row r="1" spans="2:14" ht="6" customHeight="1" thickBot="1"/>
    <row r="2" spans="2:14" s="80" customFormat="1" ht="22.5" customHeight="1" thickBot="1">
      <c r="B2" s="656" t="s">
        <v>155</v>
      </c>
      <c r="C2" s="657"/>
      <c r="D2" s="657"/>
      <c r="E2" s="657"/>
      <c r="F2" s="657"/>
      <c r="G2" s="657"/>
      <c r="H2" s="657"/>
      <c r="I2" s="657"/>
      <c r="J2" s="657"/>
      <c r="K2" s="657"/>
      <c r="L2" s="658"/>
      <c r="M2" s="435"/>
    </row>
    <row r="3" spans="2:14" s="80" customFormat="1" ht="15" customHeight="1">
      <c r="B3" s="324"/>
      <c r="C3" s="655"/>
      <c r="D3" s="655"/>
      <c r="E3" s="655"/>
      <c r="F3" s="655"/>
      <c r="G3" s="655"/>
      <c r="H3" s="655"/>
      <c r="N3" s="125"/>
    </row>
    <row r="4" spans="2:14" s="80" customFormat="1" ht="7.5" customHeight="1" thickBot="1">
      <c r="B4" s="266"/>
      <c r="C4" s="235"/>
      <c r="D4" s="235"/>
      <c r="E4" s="235"/>
      <c r="F4" s="235"/>
      <c r="G4" s="233"/>
      <c r="H4" s="233"/>
      <c r="I4" s="233"/>
      <c r="J4" s="235"/>
      <c r="K4" s="235"/>
      <c r="L4" s="356"/>
      <c r="N4" s="125"/>
    </row>
    <row r="5" spans="2:14" s="80" customFormat="1" ht="15.75" customHeight="1" thickBot="1">
      <c r="B5" s="237"/>
      <c r="C5" s="31">
        <v>2004</v>
      </c>
      <c r="D5" s="31">
        <v>2005</v>
      </c>
      <c r="E5" s="34">
        <v>2006</v>
      </c>
      <c r="F5" s="34">
        <v>2007</v>
      </c>
      <c r="G5" s="34">
        <v>2008</v>
      </c>
      <c r="H5" s="31">
        <v>2009</v>
      </c>
      <c r="I5" s="32">
        <v>2010</v>
      </c>
      <c r="J5" s="294">
        <v>2011</v>
      </c>
      <c r="K5" s="294">
        <v>2012</v>
      </c>
      <c r="L5" s="295">
        <v>2013</v>
      </c>
      <c r="M5" s="435"/>
    </row>
    <row r="6" spans="2:14" s="80" customFormat="1" ht="13.5" customHeight="1" thickBot="1">
      <c r="B6" s="119"/>
      <c r="C6" s="259"/>
      <c r="D6" s="259"/>
      <c r="E6" s="233"/>
      <c r="F6" s="233"/>
      <c r="G6" s="233"/>
      <c r="H6" s="259"/>
      <c r="I6" s="259"/>
      <c r="L6" s="185"/>
    </row>
    <row r="7" spans="2:14" s="80" customFormat="1" ht="15.75" customHeight="1" thickBot="1">
      <c r="B7" s="120" t="s">
        <v>13</v>
      </c>
      <c r="C7" s="37">
        <v>82.66876948072499</v>
      </c>
      <c r="D7" s="83">
        <v>84.190994525494631</v>
      </c>
      <c r="E7" s="83">
        <v>85.99</v>
      </c>
      <c r="F7" s="83">
        <v>86.43</v>
      </c>
      <c r="G7" s="83">
        <v>83.5</v>
      </c>
      <c r="H7" s="83">
        <v>85.9</v>
      </c>
      <c r="I7" s="311">
        <v>86.5</v>
      </c>
      <c r="J7" s="311">
        <v>89.7</v>
      </c>
      <c r="K7" s="247">
        <v>89.2</v>
      </c>
      <c r="L7" s="297">
        <v>85.8</v>
      </c>
    </row>
    <row r="8" spans="2:14" s="80" customFormat="1" ht="13.5" customHeight="1" thickBot="1">
      <c r="B8" s="77"/>
      <c r="C8" s="44"/>
      <c r="D8" s="58"/>
      <c r="E8" s="58"/>
      <c r="F8" s="58"/>
      <c r="G8" s="58"/>
      <c r="H8" s="58"/>
      <c r="I8" s="225"/>
      <c r="J8" s="225"/>
      <c r="K8" s="51"/>
      <c r="L8" s="51"/>
    </row>
    <row r="9" spans="2:14" s="80" customFormat="1" ht="15.75" customHeight="1">
      <c r="B9" s="114" t="s">
        <v>61</v>
      </c>
      <c r="C9" s="236"/>
      <c r="D9" s="41"/>
      <c r="E9" s="41"/>
      <c r="F9" s="41"/>
      <c r="G9" s="41"/>
      <c r="H9" s="41"/>
      <c r="I9" s="286"/>
      <c r="J9" s="286"/>
      <c r="K9" s="56"/>
      <c r="L9" s="298"/>
    </row>
    <row r="10" spans="2:14" s="80" customFormat="1" ht="15.75" customHeight="1">
      <c r="B10" s="118" t="s">
        <v>31</v>
      </c>
      <c r="C10" s="42">
        <v>91.824541383803592</v>
      </c>
      <c r="D10" s="52">
        <v>90.52179236964696</v>
      </c>
      <c r="E10" s="52">
        <v>90.42</v>
      </c>
      <c r="F10" s="52">
        <v>89.79</v>
      </c>
      <c r="G10" s="45">
        <v>89.2</v>
      </c>
      <c r="H10" s="296">
        <v>90.7</v>
      </c>
      <c r="I10" s="289">
        <v>91.7</v>
      </c>
      <c r="J10" s="289">
        <v>92.9</v>
      </c>
      <c r="K10" s="304">
        <v>93.6</v>
      </c>
      <c r="L10" s="299">
        <v>89.3</v>
      </c>
    </row>
    <row r="11" spans="2:14" s="80" customFormat="1" ht="15.75" customHeight="1" thickBot="1">
      <c r="B11" s="260" t="s">
        <v>32</v>
      </c>
      <c r="C11" s="46">
        <v>74.225177081416646</v>
      </c>
      <c r="D11" s="55">
        <v>78.339011160346516</v>
      </c>
      <c r="E11" s="55">
        <v>81.849999999999994</v>
      </c>
      <c r="F11" s="55">
        <v>83.34</v>
      </c>
      <c r="G11" s="49">
        <v>78.099999999999994</v>
      </c>
      <c r="H11" s="59">
        <v>81.3</v>
      </c>
      <c r="I11" s="293">
        <v>81.599999999999994</v>
      </c>
      <c r="J11" s="293">
        <v>86.7</v>
      </c>
      <c r="K11" s="292">
        <v>85.2</v>
      </c>
      <c r="L11" s="300">
        <v>82.4</v>
      </c>
    </row>
    <row r="12" spans="2:14" s="80" customFormat="1" ht="13.5" customHeight="1" thickBot="1">
      <c r="B12" s="77"/>
      <c r="C12" s="44"/>
      <c r="D12" s="58"/>
      <c r="E12" s="58"/>
      <c r="F12" s="58"/>
      <c r="G12" s="58"/>
      <c r="H12" s="58"/>
      <c r="I12" s="225"/>
      <c r="J12" s="225"/>
      <c r="K12" s="51"/>
      <c r="L12" s="51"/>
    </row>
    <row r="13" spans="2:14" s="80" customFormat="1" ht="15.75" customHeight="1">
      <c r="B13" s="114" t="s">
        <v>62</v>
      </c>
      <c r="C13" s="121"/>
      <c r="D13" s="56"/>
      <c r="E13" s="56"/>
      <c r="F13" s="56"/>
      <c r="G13" s="56"/>
      <c r="H13" s="56"/>
      <c r="I13" s="286"/>
      <c r="J13" s="286"/>
      <c r="K13" s="56"/>
      <c r="L13" s="298"/>
    </row>
    <row r="14" spans="2:14" s="80" customFormat="1" ht="15.75" customHeight="1">
      <c r="B14" s="113" t="s">
        <v>17</v>
      </c>
      <c r="C14" s="42">
        <v>81.338553971922096</v>
      </c>
      <c r="D14" s="52">
        <v>81.807476404881172</v>
      </c>
      <c r="E14" s="52">
        <v>80.97</v>
      </c>
      <c r="F14" s="52">
        <v>82.62</v>
      </c>
      <c r="G14" s="45">
        <v>75.5</v>
      </c>
      <c r="H14" s="296">
        <v>83.8</v>
      </c>
      <c r="I14" s="289">
        <v>80.099999999999994</v>
      </c>
      <c r="J14" s="289">
        <v>85.2</v>
      </c>
      <c r="K14" s="304">
        <v>79.900000000000006</v>
      </c>
      <c r="L14" s="299">
        <v>77.400000000000006</v>
      </c>
    </row>
    <row r="15" spans="2:14" s="80" customFormat="1" ht="15.75" customHeight="1">
      <c r="B15" s="113" t="s">
        <v>18</v>
      </c>
      <c r="C15" s="42">
        <v>96.444457886158503</v>
      </c>
      <c r="D15" s="52">
        <v>94.63767733129383</v>
      </c>
      <c r="E15" s="52">
        <v>90.88</v>
      </c>
      <c r="F15" s="52">
        <v>93.32</v>
      </c>
      <c r="G15" s="45">
        <v>92</v>
      </c>
      <c r="H15" s="57">
        <v>93.3</v>
      </c>
      <c r="I15" s="290">
        <v>92.4</v>
      </c>
      <c r="J15" s="290">
        <v>90.4</v>
      </c>
      <c r="K15" s="290">
        <v>94.4</v>
      </c>
      <c r="L15" s="301">
        <v>87.7</v>
      </c>
    </row>
    <row r="16" spans="2:14" s="80" customFormat="1" ht="15.75" customHeight="1">
      <c r="B16" s="113" t="s">
        <v>19</v>
      </c>
      <c r="C16" s="42">
        <v>92.532702115281097</v>
      </c>
      <c r="D16" s="52">
        <v>93.944969365446383</v>
      </c>
      <c r="E16" s="52">
        <v>93.75</v>
      </c>
      <c r="F16" s="52">
        <v>93.33</v>
      </c>
      <c r="G16" s="45">
        <v>93.8</v>
      </c>
      <c r="H16" s="57">
        <v>92.3</v>
      </c>
      <c r="I16" s="291">
        <v>92.7</v>
      </c>
      <c r="J16" s="291">
        <v>96.8</v>
      </c>
      <c r="K16" s="290">
        <v>95.8</v>
      </c>
      <c r="L16" s="301">
        <v>92.7</v>
      </c>
    </row>
    <row r="17" spans="2:12" s="80" customFormat="1" ht="15.75" customHeight="1">
      <c r="B17" s="113" t="s">
        <v>29</v>
      </c>
      <c r="C17" s="42">
        <v>88.4475393390682</v>
      </c>
      <c r="D17" s="52">
        <v>86.909416678309839</v>
      </c>
      <c r="E17" s="52">
        <v>89.06</v>
      </c>
      <c r="F17" s="52">
        <v>88.69</v>
      </c>
      <c r="G17" s="45">
        <v>83.9</v>
      </c>
      <c r="H17" s="57">
        <v>88.6</v>
      </c>
      <c r="I17" s="291">
        <v>88.7</v>
      </c>
      <c r="J17" s="291">
        <v>89.2</v>
      </c>
      <c r="K17" s="290">
        <v>92.6</v>
      </c>
      <c r="L17" s="301">
        <v>85.3</v>
      </c>
    </row>
    <row r="18" spans="2:12" s="80" customFormat="1" ht="15.75" customHeight="1">
      <c r="B18" s="113" t="s">
        <v>30</v>
      </c>
      <c r="C18" s="42">
        <v>78.562709432830204</v>
      </c>
      <c r="D18" s="52">
        <v>82.915902183191406</v>
      </c>
      <c r="E18" s="52">
        <v>85.6</v>
      </c>
      <c r="F18" s="52">
        <v>83.21</v>
      </c>
      <c r="G18" s="45">
        <v>85.5</v>
      </c>
      <c r="H18" s="57">
        <v>82.7</v>
      </c>
      <c r="I18" s="291">
        <v>86.6</v>
      </c>
      <c r="J18" s="291">
        <v>89</v>
      </c>
      <c r="K18" s="290">
        <v>89.4</v>
      </c>
      <c r="L18" s="301">
        <v>86.2</v>
      </c>
    </row>
    <row r="19" spans="2:12" s="80" customFormat="1" ht="15.75" customHeight="1" thickBot="1">
      <c r="B19" s="27" t="s">
        <v>103</v>
      </c>
      <c r="C19" s="46">
        <v>55.407201060911049</v>
      </c>
      <c r="D19" s="55">
        <v>61.605128568937417</v>
      </c>
      <c r="E19" s="55">
        <v>70.87</v>
      </c>
      <c r="F19" s="55">
        <v>73.67</v>
      </c>
      <c r="G19" s="49">
        <v>63.1</v>
      </c>
      <c r="H19" s="59">
        <v>70.900000000000006</v>
      </c>
      <c r="I19" s="292">
        <v>73.5</v>
      </c>
      <c r="J19" s="292">
        <v>81.8</v>
      </c>
      <c r="K19" s="292">
        <v>78.099999999999994</v>
      </c>
      <c r="L19" s="300">
        <v>79.599999999999994</v>
      </c>
    </row>
    <row r="20" spans="2:12">
      <c r="B20" s="13"/>
      <c r="C20" s="234"/>
      <c r="D20" s="234"/>
      <c r="E20" s="234"/>
      <c r="F20" s="234"/>
      <c r="G20" s="234"/>
      <c r="H20" s="234"/>
      <c r="J20" s="5"/>
      <c r="K20" s="5"/>
      <c r="L20" s="5"/>
    </row>
    <row r="21" spans="2:12" ht="13">
      <c r="B21" s="4"/>
      <c r="J21" s="24"/>
      <c r="K21" s="10"/>
      <c r="L21" s="10"/>
    </row>
    <row r="22" spans="2:12" ht="13">
      <c r="B22" s="4"/>
      <c r="J22" s="24"/>
      <c r="K22" s="10"/>
      <c r="L22" s="10"/>
    </row>
    <row r="23" spans="2:12" ht="13">
      <c r="B23" s="4"/>
      <c r="J23" s="24"/>
      <c r="K23" s="10"/>
      <c r="L23" s="10"/>
    </row>
    <row r="24" spans="2:12" ht="13">
      <c r="B24" s="4"/>
      <c r="J24" s="24"/>
      <c r="K24" s="10"/>
      <c r="L24" s="10"/>
    </row>
    <row r="25" spans="2:12" ht="13">
      <c r="J25" s="24"/>
      <c r="K25" s="10"/>
      <c r="L25" s="10"/>
    </row>
    <row r="26" spans="2:12" ht="13">
      <c r="J26" s="24"/>
      <c r="K26" s="10"/>
      <c r="L26" s="10"/>
    </row>
    <row r="27" spans="2:12" ht="13">
      <c r="B27" s="14"/>
      <c r="J27" s="24"/>
    </row>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&amp;L&amp;12&amp;UDeutsches Mobilitätspanel: Statistik 2010&amp;R&amp;12&amp;UInstitut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zoomScaleNormal="100" workbookViewId="0">
      <selection activeCell="B51" sqref="B51"/>
    </sheetView>
  </sheetViews>
  <sheetFormatPr baseColWidth="10" defaultColWidth="11.453125" defaultRowHeight="12.5"/>
  <cols>
    <col min="1" max="1" width="1.1796875" style="2" customWidth="1"/>
    <col min="2" max="2" width="35.7265625" style="2" customWidth="1"/>
    <col min="3" max="8" width="10.7265625" style="2" customWidth="1"/>
    <col min="9" max="9" width="11.453125" style="2" customWidth="1"/>
    <col min="10" max="13" width="11.453125" style="2"/>
    <col min="14" max="14" width="11.453125" style="227"/>
    <col min="15" max="16384" width="11.453125" style="2"/>
  </cols>
  <sheetData>
    <row r="1" spans="2:14" ht="6" customHeight="1" thickBot="1"/>
    <row r="2" spans="2:14" s="80" customFormat="1" ht="22.5" customHeight="1" thickBot="1">
      <c r="B2" s="656" t="s">
        <v>154</v>
      </c>
      <c r="C2" s="657"/>
      <c r="D2" s="657"/>
      <c r="E2" s="657"/>
      <c r="F2" s="657"/>
      <c r="G2" s="657"/>
      <c r="H2" s="657"/>
      <c r="I2" s="657"/>
      <c r="J2" s="657"/>
      <c r="K2" s="657"/>
      <c r="L2" s="658"/>
      <c r="M2" s="125"/>
    </row>
    <row r="3" spans="2:14" s="80" customFormat="1" ht="10" customHeight="1" thickBot="1">
      <c r="B3" s="107"/>
      <c r="C3" s="655"/>
      <c r="D3" s="655"/>
      <c r="E3" s="655"/>
      <c r="F3" s="655"/>
      <c r="G3" s="655"/>
      <c r="H3" s="655"/>
      <c r="N3" s="125"/>
    </row>
    <row r="4" spans="2:14" s="80" customFormat="1" ht="15.75" customHeight="1" thickBot="1">
      <c r="B4" s="35"/>
      <c r="C4" s="32">
        <v>2004</v>
      </c>
      <c r="D4" s="32">
        <v>2005</v>
      </c>
      <c r="E4" s="36">
        <v>2006</v>
      </c>
      <c r="F4" s="36">
        <v>2007</v>
      </c>
      <c r="G4" s="36">
        <v>2008</v>
      </c>
      <c r="H4" s="186">
        <v>2009</v>
      </c>
      <c r="I4" s="186">
        <v>2010</v>
      </c>
      <c r="J4" s="294">
        <v>2011</v>
      </c>
      <c r="K4" s="294">
        <v>2012</v>
      </c>
      <c r="L4" s="295">
        <v>2013</v>
      </c>
    </row>
    <row r="5" spans="2:14" s="80" customFormat="1" ht="5.15" customHeight="1" thickBot="1">
      <c r="B5" s="78"/>
      <c r="C5" s="302"/>
      <c r="D5" s="302"/>
      <c r="E5" s="303"/>
      <c r="F5" s="303"/>
      <c r="G5" s="303"/>
      <c r="H5" s="125"/>
      <c r="I5" s="125"/>
      <c r="J5" s="123"/>
      <c r="K5" s="353"/>
      <c r="L5" s="185"/>
    </row>
    <row r="6" spans="2:14" s="80" customFormat="1" ht="15.75" customHeight="1">
      <c r="B6" s="114" t="s">
        <v>66</v>
      </c>
      <c r="C6" s="115"/>
      <c r="D6" s="115"/>
      <c r="E6" s="116"/>
      <c r="F6" s="116"/>
      <c r="G6" s="117"/>
      <c r="H6" s="187"/>
      <c r="I6" s="187"/>
      <c r="J6" s="201"/>
      <c r="K6" s="201"/>
      <c r="L6" s="298"/>
    </row>
    <row r="7" spans="2:14" s="80" customFormat="1" ht="15.75" customHeight="1">
      <c r="B7" s="118" t="s">
        <v>33</v>
      </c>
      <c r="C7" s="42">
        <v>74.3209907240132</v>
      </c>
      <c r="D7" s="50">
        <v>76.261301851990083</v>
      </c>
      <c r="E7" s="51">
        <v>77.650000000000006</v>
      </c>
      <c r="F7" s="52">
        <v>75.37</v>
      </c>
      <c r="G7" s="52">
        <v>73.2</v>
      </c>
      <c r="H7" s="308">
        <v>74.599999999999994</v>
      </c>
      <c r="I7" s="289">
        <v>75.2</v>
      </c>
      <c r="J7" s="289">
        <v>77.8</v>
      </c>
      <c r="K7" s="308">
        <v>77.7</v>
      </c>
      <c r="L7" s="299">
        <v>75.3</v>
      </c>
    </row>
    <row r="8" spans="2:14" s="80" customFormat="1" ht="15.75" customHeight="1">
      <c r="B8" s="118" t="s">
        <v>168</v>
      </c>
      <c r="C8" s="42">
        <v>6.2680755729497122</v>
      </c>
      <c r="D8" s="50">
        <v>4.6050252955923758</v>
      </c>
      <c r="E8" s="51">
        <v>3.79</v>
      </c>
      <c r="F8" s="52">
        <v>3.41</v>
      </c>
      <c r="G8" s="52">
        <v>3.7</v>
      </c>
      <c r="H8" s="50">
        <v>3.2</v>
      </c>
      <c r="I8" s="291">
        <v>4.3</v>
      </c>
      <c r="J8" s="291">
        <v>3.3</v>
      </c>
      <c r="K8" s="50">
        <v>3.9</v>
      </c>
      <c r="L8" s="301">
        <v>4.3</v>
      </c>
    </row>
    <row r="9" spans="2:14" s="80" customFormat="1" ht="15.75" customHeight="1">
      <c r="B9" s="118" t="s">
        <v>34</v>
      </c>
      <c r="C9" s="42">
        <v>8.3477787567118202</v>
      </c>
      <c r="D9" s="50">
        <v>7.9296926735045616</v>
      </c>
      <c r="E9" s="51">
        <v>8.34</v>
      </c>
      <c r="F9" s="52">
        <v>11.07</v>
      </c>
      <c r="G9" s="52">
        <v>10.3</v>
      </c>
      <c r="H9" s="50">
        <v>11.3</v>
      </c>
      <c r="I9" s="290">
        <v>11.3</v>
      </c>
      <c r="J9" s="290">
        <v>11.9</v>
      </c>
      <c r="K9" s="50">
        <v>11.6</v>
      </c>
      <c r="L9" s="301">
        <v>10.5</v>
      </c>
    </row>
    <row r="10" spans="2:14" s="80" customFormat="1" ht="15.75" customHeight="1">
      <c r="B10" s="118" t="s">
        <v>35</v>
      </c>
      <c r="C10" s="42">
        <v>8.6858399330408318</v>
      </c>
      <c r="D10" s="50">
        <v>7.399130963920129</v>
      </c>
      <c r="E10" s="51">
        <v>6.72</v>
      </c>
      <c r="F10" s="52">
        <v>6.26</v>
      </c>
      <c r="G10" s="52">
        <v>8.4</v>
      </c>
      <c r="H10" s="50">
        <v>7</v>
      </c>
      <c r="I10" s="290">
        <v>6.7</v>
      </c>
      <c r="J10" s="290">
        <v>5.6</v>
      </c>
      <c r="K10" s="50">
        <v>3.5</v>
      </c>
      <c r="L10" s="301">
        <v>5.6</v>
      </c>
    </row>
    <row r="11" spans="2:14" s="80" customFormat="1" ht="15.75" customHeight="1" thickBot="1">
      <c r="B11" s="260" t="s">
        <v>153</v>
      </c>
      <c r="C11" s="46">
        <v>2.3773150132844361</v>
      </c>
      <c r="D11" s="46">
        <v>3.8048492149928492</v>
      </c>
      <c r="E11" s="46">
        <v>3.4999999999999956</v>
      </c>
      <c r="F11" s="46">
        <v>3.8899999999999952</v>
      </c>
      <c r="G11" s="46">
        <v>4.3999999999999968</v>
      </c>
      <c r="H11" s="46">
        <v>3.9000000000000057</v>
      </c>
      <c r="I11" s="46">
        <v>2.4999999999999956</v>
      </c>
      <c r="J11" s="46">
        <v>1.4000000000000021</v>
      </c>
      <c r="K11" s="46">
        <v>3.2999999999999989</v>
      </c>
      <c r="L11" s="453">
        <v>4.4000000000000004</v>
      </c>
    </row>
    <row r="12" spans="2:14" s="80" customFormat="1" ht="5.15" customHeight="1" thickBot="1">
      <c r="B12" s="78"/>
      <c r="C12" s="44"/>
      <c r="D12" s="51"/>
      <c r="E12" s="51"/>
      <c r="F12" s="51"/>
      <c r="G12" s="82"/>
      <c r="H12" s="82"/>
      <c r="I12" s="353"/>
      <c r="J12" s="353"/>
      <c r="K12" s="51"/>
      <c r="L12" s="51"/>
    </row>
    <row r="13" spans="2:14" s="80" customFormat="1" ht="15.75" customHeight="1">
      <c r="B13" s="114" t="s">
        <v>31</v>
      </c>
      <c r="C13" s="236"/>
      <c r="D13" s="41"/>
      <c r="E13" s="41"/>
      <c r="F13" s="56"/>
      <c r="G13" s="56"/>
      <c r="H13" s="56"/>
      <c r="I13" s="201"/>
      <c r="J13" s="201"/>
      <c r="K13" s="56"/>
      <c r="L13" s="298"/>
    </row>
    <row r="14" spans="2:14" s="80" customFormat="1" ht="15.75" customHeight="1">
      <c r="B14" s="118" t="s">
        <v>33</v>
      </c>
      <c r="C14" s="42">
        <v>82.971724058383074</v>
      </c>
      <c r="D14" s="57">
        <v>82.824878099788819</v>
      </c>
      <c r="E14" s="58">
        <v>82.53</v>
      </c>
      <c r="F14" s="52">
        <v>79.209999999999994</v>
      </c>
      <c r="G14" s="52">
        <v>78.3</v>
      </c>
      <c r="H14" s="308">
        <v>78.5</v>
      </c>
      <c r="I14" s="289">
        <v>78.5</v>
      </c>
      <c r="J14" s="289">
        <v>81.099999999999994</v>
      </c>
      <c r="K14" s="308">
        <v>81.8</v>
      </c>
      <c r="L14" s="299">
        <v>78.5</v>
      </c>
    </row>
    <row r="15" spans="2:14" s="80" customFormat="1" ht="15.75" customHeight="1">
      <c r="B15" s="118" t="s">
        <v>168</v>
      </c>
      <c r="C15" s="42">
        <v>3.271927738581172</v>
      </c>
      <c r="D15" s="57">
        <v>1.946948303511707</v>
      </c>
      <c r="E15" s="58">
        <v>2.74</v>
      </c>
      <c r="F15" s="52">
        <v>2.14</v>
      </c>
      <c r="G15" s="52">
        <v>1.6</v>
      </c>
      <c r="H15" s="50">
        <v>2.1</v>
      </c>
      <c r="I15" s="291">
        <v>3.1</v>
      </c>
      <c r="J15" s="291">
        <v>2.2999999999999998</v>
      </c>
      <c r="K15" s="50">
        <v>1.7</v>
      </c>
      <c r="L15" s="301">
        <v>3.5</v>
      </c>
    </row>
    <row r="16" spans="2:14" s="80" customFormat="1" ht="15.75" customHeight="1">
      <c r="B16" s="118" t="s">
        <v>34</v>
      </c>
      <c r="C16" s="42">
        <v>8.8528173254205154</v>
      </c>
      <c r="D16" s="57">
        <v>7.6969142698581559</v>
      </c>
      <c r="E16" s="58">
        <v>7.89</v>
      </c>
      <c r="F16" s="52">
        <v>10.57</v>
      </c>
      <c r="G16" s="52">
        <v>11.3</v>
      </c>
      <c r="H16" s="50">
        <v>12.2</v>
      </c>
      <c r="I16" s="290">
        <v>13.2</v>
      </c>
      <c r="J16" s="290">
        <v>11.8</v>
      </c>
      <c r="K16" s="50">
        <v>11.8</v>
      </c>
      <c r="L16" s="301">
        <v>10.8</v>
      </c>
    </row>
    <row r="17" spans="2:12" s="80" customFormat="1" ht="15.75" customHeight="1">
      <c r="B17" s="118" t="s">
        <v>35</v>
      </c>
      <c r="C17" s="42">
        <v>3.4332393981532321</v>
      </c>
      <c r="D17" s="57">
        <v>4.9478358775189912</v>
      </c>
      <c r="E17" s="58">
        <v>4.74</v>
      </c>
      <c r="F17" s="52">
        <v>5.05</v>
      </c>
      <c r="G17" s="52">
        <v>5.9</v>
      </c>
      <c r="H17" s="50">
        <v>4.3</v>
      </c>
      <c r="I17" s="290">
        <v>3.8</v>
      </c>
      <c r="J17" s="290">
        <v>3.5</v>
      </c>
      <c r="K17" s="50">
        <v>3</v>
      </c>
      <c r="L17" s="301">
        <v>3.9</v>
      </c>
    </row>
    <row r="18" spans="2:12" s="80" customFormat="1" ht="15.75" customHeight="1" thickBot="1">
      <c r="B18" s="260" t="s">
        <v>153</v>
      </c>
      <c r="C18" s="46">
        <v>1.4702914794620052</v>
      </c>
      <c r="D18" s="46">
        <v>2.5834234493223267</v>
      </c>
      <c r="E18" s="46">
        <v>2.0999999999999988</v>
      </c>
      <c r="F18" s="46">
        <v>3.0300000000000056</v>
      </c>
      <c r="G18" s="46">
        <v>2.9000000000000004</v>
      </c>
      <c r="H18" s="46">
        <v>2.8999999999999995</v>
      </c>
      <c r="I18" s="46">
        <v>1.3999999999999995</v>
      </c>
      <c r="J18" s="46">
        <v>1.3000000000000043</v>
      </c>
      <c r="K18" s="46">
        <v>1.7</v>
      </c>
      <c r="L18" s="453">
        <v>3.2</v>
      </c>
    </row>
    <row r="19" spans="2:12" s="80" customFormat="1" ht="5.15" customHeight="1" thickBot="1">
      <c r="B19" s="78"/>
      <c r="C19" s="44"/>
      <c r="D19" s="58"/>
      <c r="E19" s="58"/>
      <c r="F19" s="51"/>
      <c r="G19" s="51"/>
      <c r="H19" s="51"/>
      <c r="I19" s="353"/>
      <c r="J19" s="353"/>
      <c r="K19" s="51"/>
      <c r="L19" s="51"/>
    </row>
    <row r="20" spans="2:12" s="80" customFormat="1" ht="15.75" customHeight="1">
      <c r="B20" s="114" t="s">
        <v>32</v>
      </c>
      <c r="C20" s="236"/>
      <c r="D20" s="41"/>
      <c r="E20" s="41"/>
      <c r="F20" s="56"/>
      <c r="G20" s="56"/>
      <c r="H20" s="56"/>
      <c r="I20" s="201"/>
      <c r="J20" s="201"/>
      <c r="K20" s="56"/>
      <c r="L20" s="298"/>
    </row>
    <row r="21" spans="2:12" s="80" customFormat="1" ht="15.75" customHeight="1">
      <c r="B21" s="118" t="s">
        <v>33</v>
      </c>
      <c r="C21" s="42">
        <v>66.343152590456299</v>
      </c>
      <c r="D21" s="57">
        <v>70.194145710923578</v>
      </c>
      <c r="E21" s="58">
        <v>73.099999999999994</v>
      </c>
      <c r="F21" s="52">
        <v>71.819999999999993</v>
      </c>
      <c r="G21" s="52">
        <v>68.599999999999994</v>
      </c>
      <c r="H21" s="308">
        <v>71</v>
      </c>
      <c r="I21" s="289">
        <v>72.099999999999994</v>
      </c>
      <c r="J21" s="289">
        <v>74.7</v>
      </c>
      <c r="K21" s="308">
        <v>73.8</v>
      </c>
      <c r="L21" s="299">
        <v>72.3</v>
      </c>
    </row>
    <row r="22" spans="2:12" s="80" customFormat="1" ht="15.75" customHeight="1">
      <c r="B22" s="118" t="s">
        <v>168</v>
      </c>
      <c r="C22" s="42">
        <v>9.0311687724397665</v>
      </c>
      <c r="D22" s="57">
        <v>7.0620651069815619</v>
      </c>
      <c r="E22" s="58">
        <v>4.7699999999999996</v>
      </c>
      <c r="F22" s="52">
        <v>4.5999999999999996</v>
      </c>
      <c r="G22" s="52">
        <v>5.7</v>
      </c>
      <c r="H22" s="50">
        <v>4.3</v>
      </c>
      <c r="I22" s="291">
        <v>5.4</v>
      </c>
      <c r="J22" s="291">
        <v>4.2</v>
      </c>
      <c r="K22" s="50">
        <v>6</v>
      </c>
      <c r="L22" s="301">
        <v>5</v>
      </c>
    </row>
    <row r="23" spans="2:12" s="80" customFormat="1" ht="15.75" customHeight="1">
      <c r="B23" s="118" t="s">
        <v>34</v>
      </c>
      <c r="C23" s="42">
        <v>7.8820244909603367</v>
      </c>
      <c r="D23" s="57">
        <v>8.1448654494229373</v>
      </c>
      <c r="E23" s="58">
        <v>8.75</v>
      </c>
      <c r="F23" s="52">
        <v>11.51</v>
      </c>
      <c r="G23" s="52">
        <v>9.5</v>
      </c>
      <c r="H23" s="50">
        <v>10.3</v>
      </c>
      <c r="I23" s="290">
        <v>9.5</v>
      </c>
      <c r="J23" s="290">
        <v>11.9</v>
      </c>
      <c r="K23" s="50">
        <v>11.4</v>
      </c>
      <c r="L23" s="301">
        <v>10.1</v>
      </c>
    </row>
    <row r="24" spans="2:12" s="80" customFormat="1" ht="15.75" customHeight="1">
      <c r="B24" s="118" t="s">
        <v>35</v>
      </c>
      <c r="C24" s="42">
        <v>13.529868205312162</v>
      </c>
      <c r="D24" s="57">
        <v>9.6650283155373593</v>
      </c>
      <c r="E24" s="58">
        <v>8.56</v>
      </c>
      <c r="F24" s="52">
        <v>7.39</v>
      </c>
      <c r="G24" s="52">
        <v>10.8</v>
      </c>
      <c r="H24" s="50">
        <v>9.6</v>
      </c>
      <c r="I24" s="290">
        <v>9.5</v>
      </c>
      <c r="J24" s="290">
        <v>7.6</v>
      </c>
      <c r="K24" s="50">
        <v>4</v>
      </c>
      <c r="L24" s="301">
        <v>7.1</v>
      </c>
    </row>
    <row r="25" spans="2:12" s="80" customFormat="1" ht="15.75" customHeight="1" thickBot="1">
      <c r="B25" s="260" t="s">
        <v>153</v>
      </c>
      <c r="C25" s="46">
        <v>3.2137859408314355</v>
      </c>
      <c r="D25" s="46">
        <v>4.9338954171345613</v>
      </c>
      <c r="E25" s="46">
        <v>4.8200000000000056</v>
      </c>
      <c r="F25" s="46">
        <v>4.6800000000000059</v>
      </c>
      <c r="G25" s="46">
        <v>5.4000000000000057</v>
      </c>
      <c r="H25" s="46">
        <v>4.7999999999999989</v>
      </c>
      <c r="I25" s="46">
        <v>3.5000000000000071</v>
      </c>
      <c r="J25" s="46">
        <v>1.5999999999999979</v>
      </c>
      <c r="K25" s="46">
        <v>4.8000000000000025</v>
      </c>
      <c r="L25" s="453">
        <v>5.5</v>
      </c>
    </row>
    <row r="26" spans="2:12" s="80" customFormat="1" ht="5.15" customHeight="1" thickBot="1">
      <c r="C26" s="225"/>
      <c r="D26" s="51"/>
      <c r="E26" s="51"/>
      <c r="F26" s="51"/>
      <c r="G26" s="51"/>
      <c r="H26" s="51"/>
      <c r="I26" s="353"/>
      <c r="J26" s="353"/>
      <c r="K26" s="51"/>
      <c r="L26" s="51"/>
    </row>
    <row r="27" spans="2:12" s="80" customFormat="1" ht="15.75" customHeight="1">
      <c r="B27" s="111" t="s">
        <v>67</v>
      </c>
      <c r="C27" s="236"/>
      <c r="D27" s="41"/>
      <c r="E27" s="41"/>
      <c r="F27" s="56"/>
      <c r="G27" s="56"/>
      <c r="H27" s="56"/>
      <c r="I27" s="201"/>
      <c r="J27" s="201"/>
      <c r="K27" s="56"/>
      <c r="L27" s="298"/>
    </row>
    <row r="28" spans="2:12" s="80" customFormat="1" ht="15.75" customHeight="1">
      <c r="B28" s="25" t="s">
        <v>33</v>
      </c>
      <c r="C28" s="42">
        <v>78.436500691246209</v>
      </c>
      <c r="D28" s="57">
        <v>76.941687840806793</v>
      </c>
      <c r="E28" s="58">
        <v>76.34</v>
      </c>
      <c r="F28" s="52">
        <v>74.45</v>
      </c>
      <c r="G28" s="52">
        <v>70.3</v>
      </c>
      <c r="H28" s="308">
        <v>72.900000000000006</v>
      </c>
      <c r="I28" s="289">
        <v>67.5</v>
      </c>
      <c r="J28" s="289">
        <v>74.400000000000006</v>
      </c>
      <c r="K28" s="308">
        <v>66.5</v>
      </c>
      <c r="L28" s="299">
        <v>65.2</v>
      </c>
    </row>
    <row r="29" spans="2:12" s="80" customFormat="1" ht="15.75" customHeight="1">
      <c r="B29" s="118" t="s">
        <v>168</v>
      </c>
      <c r="C29" s="42">
        <v>6.781574831741076</v>
      </c>
      <c r="D29" s="57">
        <v>5.3688408886914623</v>
      </c>
      <c r="E29" s="58">
        <v>6.03</v>
      </c>
      <c r="F29" s="52">
        <v>6.77</v>
      </c>
      <c r="G29" s="52">
        <v>6.2</v>
      </c>
      <c r="H29" s="50">
        <v>5.7</v>
      </c>
      <c r="I29" s="291">
        <v>7.1</v>
      </c>
      <c r="J29" s="291">
        <v>6.7</v>
      </c>
      <c r="K29" s="50">
        <v>9.6999999999999993</v>
      </c>
      <c r="L29" s="301">
        <v>9.1</v>
      </c>
    </row>
    <row r="30" spans="2:12" s="80" customFormat="1" ht="15.75" customHeight="1">
      <c r="B30" s="25" t="s">
        <v>34</v>
      </c>
      <c r="C30" s="42">
        <v>11.566399903348328</v>
      </c>
      <c r="D30" s="57">
        <v>12.055668001814421</v>
      </c>
      <c r="E30" s="58">
        <v>10.02</v>
      </c>
      <c r="F30" s="52">
        <v>14.07</v>
      </c>
      <c r="G30" s="52">
        <v>14.1</v>
      </c>
      <c r="H30" s="50">
        <v>16.3</v>
      </c>
      <c r="I30" s="290">
        <v>19.3</v>
      </c>
      <c r="J30" s="290">
        <v>13.6</v>
      </c>
      <c r="K30" s="50">
        <v>21.4</v>
      </c>
      <c r="L30" s="301">
        <v>18</v>
      </c>
    </row>
    <row r="31" spans="2:12" s="80" customFormat="1" ht="15.75" customHeight="1">
      <c r="B31" s="118" t="s">
        <v>35</v>
      </c>
      <c r="C31" s="42">
        <v>2.4383698244292944</v>
      </c>
      <c r="D31" s="57">
        <v>3.256636459187559</v>
      </c>
      <c r="E31" s="58">
        <v>4.45</v>
      </c>
      <c r="F31" s="52">
        <v>3.41</v>
      </c>
      <c r="G31" s="52">
        <v>7.7</v>
      </c>
      <c r="H31" s="50">
        <v>3.5</v>
      </c>
      <c r="I31" s="290">
        <v>4.2</v>
      </c>
      <c r="J31" s="290">
        <v>3.8</v>
      </c>
      <c r="K31" s="50">
        <v>1.7</v>
      </c>
      <c r="L31" s="301">
        <v>7</v>
      </c>
    </row>
    <row r="32" spans="2:12" s="80" customFormat="1" ht="15.75" customHeight="1" thickBot="1">
      <c r="B32" s="260" t="s">
        <v>153</v>
      </c>
      <c r="C32" s="46">
        <v>0.77715474923509298</v>
      </c>
      <c r="D32" s="46">
        <v>2.3771668094997644</v>
      </c>
      <c r="E32" s="46">
        <v>3.1599999999999957</v>
      </c>
      <c r="F32" s="46">
        <v>1.2999999999999972</v>
      </c>
      <c r="G32" s="46">
        <v>1.7000000000000037</v>
      </c>
      <c r="H32" s="46">
        <v>1.5999999999999943</v>
      </c>
      <c r="I32" s="46">
        <v>1.8999999999999977</v>
      </c>
      <c r="J32" s="46">
        <v>1.4999999999999956</v>
      </c>
      <c r="K32" s="46">
        <v>0.70000000000000218</v>
      </c>
      <c r="L32" s="453">
        <v>0.7</v>
      </c>
    </row>
    <row r="33" spans="2:12" s="80" customFormat="1" ht="5.15" customHeight="1" thickBot="1">
      <c r="B33" s="78"/>
      <c r="C33" s="44"/>
      <c r="D33" s="58"/>
      <c r="E33" s="58"/>
      <c r="F33" s="51"/>
      <c r="G33" s="51"/>
      <c r="H33" s="51"/>
      <c r="I33" s="353"/>
      <c r="J33" s="353"/>
      <c r="K33" s="51"/>
      <c r="L33" s="51"/>
    </row>
    <row r="34" spans="2:12" s="80" customFormat="1" ht="15.75" customHeight="1">
      <c r="B34" s="111" t="s">
        <v>104</v>
      </c>
      <c r="C34" s="236"/>
      <c r="D34" s="41"/>
      <c r="E34" s="41"/>
      <c r="F34" s="56"/>
      <c r="G34" s="56"/>
      <c r="H34" s="56"/>
      <c r="I34" s="201"/>
      <c r="J34" s="201"/>
      <c r="K34" s="56"/>
      <c r="L34" s="298"/>
    </row>
    <row r="35" spans="2:12" s="80" customFormat="1" ht="15.75" customHeight="1">
      <c r="B35" s="25" t="s">
        <v>33</v>
      </c>
      <c r="C35" s="42">
        <v>85.165069216333251</v>
      </c>
      <c r="D35" s="57">
        <v>85.404164628272</v>
      </c>
      <c r="E35" s="58">
        <v>84.74</v>
      </c>
      <c r="F35" s="52">
        <v>83.74</v>
      </c>
      <c r="G35" s="52">
        <v>81.599999999999994</v>
      </c>
      <c r="H35" s="308">
        <v>81.5</v>
      </c>
      <c r="I35" s="289">
        <v>83.6</v>
      </c>
      <c r="J35" s="289">
        <v>83.1</v>
      </c>
      <c r="K35" s="308">
        <v>86.9</v>
      </c>
      <c r="L35" s="299">
        <v>81.599999999999994</v>
      </c>
    </row>
    <row r="36" spans="2:12" s="80" customFormat="1" ht="15.75" customHeight="1">
      <c r="B36" s="118" t="s">
        <v>168</v>
      </c>
      <c r="C36" s="42">
        <v>2.9644624812047615</v>
      </c>
      <c r="D36" s="57">
        <v>3.2288428751062512</v>
      </c>
      <c r="E36" s="58">
        <v>2.31</v>
      </c>
      <c r="F36" s="52">
        <v>2.0499999999999998</v>
      </c>
      <c r="G36" s="52">
        <v>1.9</v>
      </c>
      <c r="H36" s="50">
        <v>2.1</v>
      </c>
      <c r="I36" s="291">
        <v>2.1</v>
      </c>
      <c r="J36" s="291">
        <v>1.5</v>
      </c>
      <c r="K36" s="50">
        <v>1.9</v>
      </c>
      <c r="L36" s="301">
        <v>2.6</v>
      </c>
    </row>
    <row r="37" spans="2:12" s="80" customFormat="1" ht="15.75" customHeight="1">
      <c r="B37" s="25" t="s">
        <v>34</v>
      </c>
      <c r="C37" s="42">
        <v>5.8948646757271179</v>
      </c>
      <c r="D37" s="57">
        <v>6.0055378294790449</v>
      </c>
      <c r="E37" s="58">
        <v>7.36</v>
      </c>
      <c r="F37" s="52">
        <v>7.89</v>
      </c>
      <c r="G37" s="52">
        <v>8.6</v>
      </c>
      <c r="H37" s="50">
        <v>9.4</v>
      </c>
      <c r="I37" s="291">
        <v>7.6</v>
      </c>
      <c r="J37" s="291">
        <v>10.9</v>
      </c>
      <c r="K37" s="50">
        <v>7.7</v>
      </c>
      <c r="L37" s="301">
        <v>8.1</v>
      </c>
    </row>
    <row r="38" spans="2:12" s="80" customFormat="1" ht="15.75" customHeight="1">
      <c r="B38" s="118" t="s">
        <v>35</v>
      </c>
      <c r="C38" s="42">
        <v>4.6273577231768339</v>
      </c>
      <c r="D38" s="57">
        <v>3.8162868866886162</v>
      </c>
      <c r="E38" s="58">
        <v>3.6</v>
      </c>
      <c r="F38" s="52">
        <v>4.04</v>
      </c>
      <c r="G38" s="52">
        <v>5.5</v>
      </c>
      <c r="H38" s="50">
        <v>4.5</v>
      </c>
      <c r="I38" s="291">
        <v>5.5</v>
      </c>
      <c r="J38" s="291">
        <v>4.0999999999999996</v>
      </c>
      <c r="K38" s="50">
        <v>2.2999999999999998</v>
      </c>
      <c r="L38" s="301">
        <v>4.0999999999999996</v>
      </c>
    </row>
    <row r="39" spans="2:12" s="80" customFormat="1" ht="15.75" customHeight="1" thickBot="1">
      <c r="B39" s="260" t="s">
        <v>153</v>
      </c>
      <c r="C39" s="46">
        <v>1.348245903558035</v>
      </c>
      <c r="D39" s="46">
        <v>1.5451677804540886</v>
      </c>
      <c r="E39" s="46">
        <v>1.9900000000000042</v>
      </c>
      <c r="F39" s="46">
        <v>2.2800000000000047</v>
      </c>
      <c r="G39" s="46">
        <v>2.4000000000000075</v>
      </c>
      <c r="H39" s="46">
        <v>2.4999999999999982</v>
      </c>
      <c r="I39" s="46">
        <v>1.2000000000000064</v>
      </c>
      <c r="J39" s="46">
        <v>0.40000000000000568</v>
      </c>
      <c r="K39" s="46">
        <v>1.199999999999994</v>
      </c>
      <c r="L39" s="453">
        <v>3.6</v>
      </c>
    </row>
    <row r="40" spans="2:12" s="80" customFormat="1" ht="5.15" customHeight="1" thickBot="1">
      <c r="B40" s="269"/>
      <c r="C40" s="44"/>
      <c r="D40" s="58"/>
      <c r="E40" s="58"/>
      <c r="F40" s="51"/>
      <c r="G40" s="51"/>
      <c r="H40" s="51"/>
      <c r="I40" s="353"/>
      <c r="J40" s="353"/>
      <c r="K40" s="51"/>
      <c r="L40" s="51"/>
    </row>
    <row r="41" spans="2:12" s="80" customFormat="1" ht="15.75" customHeight="1">
      <c r="B41" s="111" t="s">
        <v>105</v>
      </c>
      <c r="C41" s="236"/>
      <c r="D41" s="41"/>
      <c r="E41" s="41"/>
      <c r="F41" s="56"/>
      <c r="G41" s="56"/>
      <c r="H41" s="56"/>
      <c r="I41" s="201"/>
      <c r="J41" s="201"/>
      <c r="K41" s="56"/>
      <c r="L41" s="298"/>
    </row>
    <row r="42" spans="2:12" s="80" customFormat="1" ht="15.75" customHeight="1">
      <c r="B42" s="25" t="s">
        <v>33</v>
      </c>
      <c r="C42" s="42">
        <v>57.60262012897465</v>
      </c>
      <c r="D42" s="57">
        <v>64.354810814265903</v>
      </c>
      <c r="E42" s="58">
        <v>69.22</v>
      </c>
      <c r="F42" s="52">
        <v>64.819999999999993</v>
      </c>
      <c r="G42" s="52">
        <v>63.3</v>
      </c>
      <c r="H42" s="308">
        <v>66.099999999999994</v>
      </c>
      <c r="I42" s="304">
        <v>69</v>
      </c>
      <c r="J42" s="304">
        <v>73</v>
      </c>
      <c r="K42" s="308">
        <v>73.400000000000006</v>
      </c>
      <c r="L42" s="299">
        <v>74.400000000000006</v>
      </c>
    </row>
    <row r="43" spans="2:12" s="80" customFormat="1" ht="15.75" customHeight="1">
      <c r="B43" s="118" t="s">
        <v>168</v>
      </c>
      <c r="C43" s="42">
        <v>10.039697469073841</v>
      </c>
      <c r="D43" s="57">
        <v>5.7760916365790305</v>
      </c>
      <c r="E43" s="58">
        <v>4.0199999999999996</v>
      </c>
      <c r="F43" s="52">
        <v>2.67</v>
      </c>
      <c r="G43" s="52">
        <v>4.4000000000000004</v>
      </c>
      <c r="H43" s="50">
        <v>2.9</v>
      </c>
      <c r="I43" s="290">
        <v>5.0999999999999996</v>
      </c>
      <c r="J43" s="290">
        <v>3.2</v>
      </c>
      <c r="K43" s="50">
        <v>2.2000000000000002</v>
      </c>
      <c r="L43" s="301">
        <v>2.9</v>
      </c>
    </row>
    <row r="44" spans="2:12" s="80" customFormat="1" ht="15.75" customHeight="1">
      <c r="B44" s="25" t="s">
        <v>34</v>
      </c>
      <c r="C44" s="42">
        <v>9.026405885664218</v>
      </c>
      <c r="D44" s="57">
        <v>7.3744136112271939</v>
      </c>
      <c r="E44" s="58">
        <v>8.32</v>
      </c>
      <c r="F44" s="52">
        <v>13.01</v>
      </c>
      <c r="G44" s="52">
        <v>9.9</v>
      </c>
      <c r="H44" s="50">
        <v>10.199999999999999</v>
      </c>
      <c r="I44" s="290">
        <v>10.5</v>
      </c>
      <c r="J44" s="290">
        <v>12</v>
      </c>
      <c r="K44" s="50">
        <v>9.5</v>
      </c>
      <c r="L44" s="301">
        <v>7.9</v>
      </c>
    </row>
    <row r="45" spans="2:12" s="80" customFormat="1" ht="15.75" customHeight="1">
      <c r="B45" s="118" t="s">
        <v>35</v>
      </c>
      <c r="C45" s="42">
        <v>18.462888950868901</v>
      </c>
      <c r="D45" s="57">
        <v>14.844019813793546</v>
      </c>
      <c r="E45" s="58">
        <v>12.64</v>
      </c>
      <c r="F45" s="52">
        <v>11.41</v>
      </c>
      <c r="G45" s="52">
        <v>13.1</v>
      </c>
      <c r="H45" s="50">
        <v>13.1</v>
      </c>
      <c r="I45" s="290">
        <v>10.4</v>
      </c>
      <c r="J45" s="290">
        <v>9.1999999999999993</v>
      </c>
      <c r="K45" s="50">
        <v>6.7</v>
      </c>
      <c r="L45" s="301">
        <v>6.5</v>
      </c>
    </row>
    <row r="46" spans="2:12" s="80" customFormat="1" ht="15.75" customHeight="1" thickBot="1">
      <c r="B46" s="260" t="s">
        <v>153</v>
      </c>
      <c r="C46" s="46">
        <v>4.8683875654183879</v>
      </c>
      <c r="D46" s="46">
        <v>7.650664124134325</v>
      </c>
      <c r="E46" s="46">
        <v>5.8000000000000007</v>
      </c>
      <c r="F46" s="46">
        <v>8.090000000000007</v>
      </c>
      <c r="G46" s="46">
        <v>9.300000000000006</v>
      </c>
      <c r="H46" s="46">
        <v>7.7000000000000082</v>
      </c>
      <c r="I46" s="46">
        <v>4.9999999999999982</v>
      </c>
      <c r="J46" s="46">
        <v>2.6000000000000014</v>
      </c>
      <c r="K46" s="46">
        <v>8.1999999999999957</v>
      </c>
      <c r="L46" s="453">
        <v>8.3000000000000007</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L27"/>
  <sheetViews>
    <sheetView showGridLines="0" workbookViewId="0">
      <selection activeCell="B2" sqref="B2:L27"/>
    </sheetView>
  </sheetViews>
  <sheetFormatPr baseColWidth="10" defaultColWidth="11.453125" defaultRowHeight="12.5"/>
  <cols>
    <col min="1" max="1" width="0.81640625" style="2" customWidth="1"/>
    <col min="2" max="2" width="35.7265625" style="2" customWidth="1"/>
    <col min="3" max="6" width="10.7265625" style="2" customWidth="1"/>
    <col min="7" max="8" width="10.7265625" style="23" customWidth="1"/>
    <col min="9" max="13" width="10.7265625" style="2" customWidth="1"/>
    <col min="14" max="16384" width="11.453125" style="2"/>
  </cols>
  <sheetData>
    <row r="1" spans="2:12" ht="5.25" customHeight="1" thickBot="1"/>
    <row r="2" spans="2:12" s="80" customFormat="1" ht="22.5" customHeight="1" thickBot="1">
      <c r="B2" s="656" t="s">
        <v>75</v>
      </c>
      <c r="C2" s="657"/>
      <c r="D2" s="657"/>
      <c r="E2" s="657"/>
      <c r="F2" s="657"/>
      <c r="G2" s="657"/>
      <c r="H2" s="657"/>
      <c r="I2" s="657"/>
      <c r="J2" s="657"/>
      <c r="K2" s="657"/>
      <c r="L2" s="658"/>
    </row>
    <row r="3" spans="2:12" s="80" customFormat="1" ht="22.5" customHeight="1" thickBot="1">
      <c r="B3" s="108"/>
      <c r="C3" s="659"/>
      <c r="D3" s="659"/>
      <c r="E3" s="659"/>
      <c r="F3" s="659"/>
      <c r="G3" s="659"/>
      <c r="H3" s="659"/>
    </row>
    <row r="4" spans="2:12" s="80" customFormat="1" ht="15.75" customHeight="1" thickBot="1">
      <c r="B4" s="261"/>
      <c r="C4" s="456">
        <v>2004</v>
      </c>
      <c r="D4" s="74">
        <v>2005</v>
      </c>
      <c r="E4" s="76">
        <v>2006</v>
      </c>
      <c r="F4" s="76">
        <v>2007</v>
      </c>
      <c r="G4" s="76">
        <v>2008</v>
      </c>
      <c r="H4" s="76">
        <v>2009</v>
      </c>
      <c r="I4" s="34">
        <v>2010</v>
      </c>
      <c r="J4" s="294">
        <v>2011</v>
      </c>
      <c r="K4" s="294">
        <v>2012</v>
      </c>
      <c r="L4" s="262">
        <v>2013</v>
      </c>
    </row>
    <row r="5" spans="2:12" s="80" customFormat="1" ht="13.5" customHeight="1" thickBot="1">
      <c r="B5" s="266"/>
      <c r="C5" s="74"/>
      <c r="D5" s="74"/>
      <c r="E5" s="75"/>
      <c r="F5" s="75"/>
      <c r="G5" s="75"/>
      <c r="H5" s="75"/>
      <c r="I5" s="233"/>
      <c r="J5" s="258"/>
      <c r="K5" s="353"/>
      <c r="L5" s="258"/>
    </row>
    <row r="6" spans="2:12" s="80" customFormat="1" ht="15.75" customHeight="1" thickBot="1">
      <c r="B6" s="112" t="s">
        <v>13</v>
      </c>
      <c r="C6" s="37">
        <v>91.090665542589306</v>
      </c>
      <c r="D6" s="40">
        <v>91.143225288015344</v>
      </c>
      <c r="E6" s="40">
        <v>90.636261978801215</v>
      </c>
      <c r="F6" s="40">
        <v>91.296789958857815</v>
      </c>
      <c r="G6" s="84">
        <v>91.6</v>
      </c>
      <c r="H6" s="248">
        <v>91.5</v>
      </c>
      <c r="I6" s="311">
        <v>90.991876114399972</v>
      </c>
      <c r="J6" s="311">
        <v>91.98</v>
      </c>
      <c r="K6" s="437">
        <v>91.4</v>
      </c>
      <c r="L6" s="436">
        <v>92.4</v>
      </c>
    </row>
    <row r="7" spans="2:12" s="80" customFormat="1" ht="13.5" customHeight="1" thickBot="1">
      <c r="B7" s="264"/>
      <c r="C7" s="48"/>
      <c r="D7" s="60"/>
      <c r="E7" s="60"/>
      <c r="F7" s="60"/>
      <c r="G7" s="60"/>
      <c r="H7" s="60"/>
      <c r="I7" s="353"/>
      <c r="J7" s="353"/>
      <c r="K7" s="225"/>
      <c r="L7" s="225"/>
    </row>
    <row r="8" spans="2:12" s="80" customFormat="1" ht="15.75" customHeight="1">
      <c r="B8" s="110" t="s">
        <v>61</v>
      </c>
      <c r="C8" s="236"/>
      <c r="D8" s="41"/>
      <c r="E8" s="41"/>
      <c r="F8" s="41"/>
      <c r="G8" s="41"/>
      <c r="H8" s="41"/>
      <c r="I8" s="201"/>
      <c r="J8" s="201"/>
      <c r="K8" s="438"/>
      <c r="L8" s="226"/>
    </row>
    <row r="9" spans="2:12" s="80" customFormat="1" ht="15.75" customHeight="1">
      <c r="B9" s="113" t="s">
        <v>31</v>
      </c>
      <c r="C9" s="42">
        <v>92.545157869401322</v>
      </c>
      <c r="D9" s="45">
        <v>92.081000309501931</v>
      </c>
      <c r="E9" s="45">
        <v>91.745854714364015</v>
      </c>
      <c r="F9" s="45">
        <v>91.897271754380071</v>
      </c>
      <c r="G9" s="85">
        <v>92.3</v>
      </c>
      <c r="H9" s="85">
        <v>92.4</v>
      </c>
      <c r="I9" s="305">
        <v>91.604642767012606</v>
      </c>
      <c r="J9" s="305">
        <v>93.2</v>
      </c>
      <c r="K9" s="414">
        <v>91.8</v>
      </c>
      <c r="L9" s="412">
        <v>93.1</v>
      </c>
    </row>
    <row r="10" spans="2:12" s="80" customFormat="1" ht="15.75" customHeight="1" thickBot="1">
      <c r="B10" s="27" t="s">
        <v>32</v>
      </c>
      <c r="C10" s="46">
        <v>89.721655610282554</v>
      </c>
      <c r="D10" s="49">
        <v>90.26999846863356</v>
      </c>
      <c r="E10" s="49">
        <v>89.590961844354538</v>
      </c>
      <c r="F10" s="49">
        <v>90.735903112248366</v>
      </c>
      <c r="G10" s="87">
        <v>90.8</v>
      </c>
      <c r="H10" s="87">
        <v>90.6</v>
      </c>
      <c r="I10" s="306">
        <v>90.417076243201663</v>
      </c>
      <c r="J10" s="306">
        <v>90.82</v>
      </c>
      <c r="K10" s="420">
        <v>91</v>
      </c>
      <c r="L10" s="419">
        <v>91.7</v>
      </c>
    </row>
    <row r="11" spans="2:12" s="80" customFormat="1" ht="13.5" customHeight="1" thickBot="1">
      <c r="B11" s="264"/>
      <c r="C11" s="48"/>
      <c r="D11" s="60"/>
      <c r="E11" s="60"/>
      <c r="F11" s="60"/>
      <c r="G11" s="60"/>
      <c r="H11" s="60"/>
      <c r="I11" s="353"/>
      <c r="J11" s="353"/>
      <c r="K11" s="51"/>
      <c r="L11" s="51"/>
    </row>
    <row r="12" spans="2:12" s="80" customFormat="1" ht="15.75" customHeight="1">
      <c r="B12" s="110" t="s">
        <v>63</v>
      </c>
      <c r="C12" s="236"/>
      <c r="D12" s="41"/>
      <c r="E12" s="41"/>
      <c r="F12" s="41"/>
      <c r="G12" s="41"/>
      <c r="H12" s="41"/>
      <c r="I12" s="201"/>
      <c r="J12" s="201"/>
      <c r="K12" s="56"/>
      <c r="L12" s="298"/>
    </row>
    <row r="13" spans="2:12" s="80" customFormat="1" ht="15.75" customHeight="1">
      <c r="B13" s="113" t="s">
        <v>36</v>
      </c>
      <c r="C13" s="42">
        <v>94.439197837442464</v>
      </c>
      <c r="D13" s="45">
        <v>93.683323853502813</v>
      </c>
      <c r="E13" s="45">
        <v>94.073632193234815</v>
      </c>
      <c r="F13" s="45">
        <v>93.155252556991599</v>
      </c>
      <c r="G13" s="85">
        <v>93.7</v>
      </c>
      <c r="H13" s="85">
        <v>93.6</v>
      </c>
      <c r="I13" s="305">
        <v>92.55879468622193</v>
      </c>
      <c r="J13" s="305">
        <v>94.82</v>
      </c>
      <c r="K13" s="414">
        <v>94.1</v>
      </c>
      <c r="L13" s="412">
        <v>95.6</v>
      </c>
    </row>
    <row r="14" spans="2:12" s="80" customFormat="1" ht="15.75" customHeight="1">
      <c r="B14" s="113" t="s">
        <v>37</v>
      </c>
      <c r="C14" s="42">
        <v>94.154333462092083</v>
      </c>
      <c r="D14" s="45">
        <v>92.559975217381535</v>
      </c>
      <c r="E14" s="45">
        <v>93.358546293147569</v>
      </c>
      <c r="F14" s="45">
        <v>91.738693431796662</v>
      </c>
      <c r="G14" s="203">
        <v>91.6</v>
      </c>
      <c r="H14" s="203">
        <v>93.6</v>
      </c>
      <c r="I14" s="50">
        <v>93.503715765038521</v>
      </c>
      <c r="J14" s="50">
        <v>94.13</v>
      </c>
      <c r="K14" s="415">
        <v>93.5</v>
      </c>
      <c r="L14" s="413">
        <v>95.1</v>
      </c>
    </row>
    <row r="15" spans="2:12" s="80" customFormat="1" ht="15.75" customHeight="1">
      <c r="B15" s="113" t="s">
        <v>22</v>
      </c>
      <c r="C15" s="42">
        <v>91.957545672769456</v>
      </c>
      <c r="D15" s="45">
        <v>93.015233918751534</v>
      </c>
      <c r="E15" s="45">
        <v>91.699145582842291</v>
      </c>
      <c r="F15" s="45">
        <v>90.286326941359548</v>
      </c>
      <c r="G15" s="85">
        <v>92.9</v>
      </c>
      <c r="H15" s="85">
        <v>91.5</v>
      </c>
      <c r="I15" s="307">
        <v>92.198456276561942</v>
      </c>
      <c r="J15" s="307">
        <v>93.54</v>
      </c>
      <c r="K15" s="415">
        <v>92.1</v>
      </c>
      <c r="L15" s="413">
        <v>91.5</v>
      </c>
    </row>
    <row r="16" spans="2:12" s="80" customFormat="1" ht="15.75" customHeight="1">
      <c r="B16" s="113" t="s">
        <v>23</v>
      </c>
      <c r="C16" s="42">
        <v>89.262101222409399</v>
      </c>
      <c r="D16" s="45">
        <v>86.2348546622827</v>
      </c>
      <c r="E16" s="45">
        <v>87.677484455014948</v>
      </c>
      <c r="F16" s="45">
        <v>89.875410178584431</v>
      </c>
      <c r="G16" s="85">
        <v>87.2</v>
      </c>
      <c r="H16" s="85">
        <v>87.2</v>
      </c>
      <c r="I16" s="307">
        <v>86.713206600016832</v>
      </c>
      <c r="J16" s="307">
        <v>88.38</v>
      </c>
      <c r="K16" s="415">
        <v>84</v>
      </c>
      <c r="L16" s="413">
        <v>88</v>
      </c>
    </row>
    <row r="17" spans="2:12" s="80" customFormat="1" ht="15.75" customHeight="1" thickBot="1">
      <c r="B17" s="27" t="s">
        <v>165</v>
      </c>
      <c r="C17" s="46">
        <v>86.369950896141134</v>
      </c>
      <c r="D17" s="49">
        <v>88.255734230284759</v>
      </c>
      <c r="E17" s="49">
        <v>85.87769720889851</v>
      </c>
      <c r="F17" s="49">
        <v>90.006200696455451</v>
      </c>
      <c r="G17" s="204">
        <v>89.2</v>
      </c>
      <c r="H17" s="204">
        <v>89.5</v>
      </c>
      <c r="I17" s="53">
        <v>88.033771323427018</v>
      </c>
      <c r="J17" s="53">
        <v>87.42</v>
      </c>
      <c r="K17" s="420">
        <v>88</v>
      </c>
      <c r="L17" s="419">
        <v>88.5</v>
      </c>
    </row>
    <row r="18" spans="2:12" s="80" customFormat="1" ht="13.5" customHeight="1" thickBot="1">
      <c r="B18" s="264"/>
      <c r="C18" s="48"/>
      <c r="D18" s="60"/>
      <c r="E18" s="60"/>
      <c r="F18" s="60"/>
      <c r="G18" s="60"/>
      <c r="H18" s="60"/>
      <c r="I18" s="185"/>
      <c r="J18" s="185"/>
      <c r="K18" s="51"/>
      <c r="L18" s="51"/>
    </row>
    <row r="19" spans="2:12" s="80" customFormat="1" ht="15.75" customHeight="1">
      <c r="B19" s="110" t="s">
        <v>65</v>
      </c>
      <c r="C19" s="236"/>
      <c r="D19" s="41"/>
      <c r="E19" s="41"/>
      <c r="F19" s="41"/>
      <c r="G19" s="41"/>
      <c r="H19" s="41"/>
      <c r="I19" s="263"/>
      <c r="J19" s="263"/>
      <c r="K19" s="56"/>
      <c r="L19" s="298"/>
    </row>
    <row r="20" spans="2:12" s="80" customFormat="1" ht="15.75" customHeight="1">
      <c r="B20" s="113" t="s">
        <v>16</v>
      </c>
      <c r="C20" s="42">
        <v>92.036961308926507</v>
      </c>
      <c r="D20" s="45">
        <v>92.629625298555723</v>
      </c>
      <c r="E20" s="45">
        <v>91.756129313915878</v>
      </c>
      <c r="F20" s="45">
        <v>91.333137780801621</v>
      </c>
      <c r="G20" s="85">
        <v>93.5</v>
      </c>
      <c r="H20" s="85">
        <v>92.7</v>
      </c>
      <c r="I20" s="308">
        <v>91.534374430937021</v>
      </c>
      <c r="J20" s="308">
        <v>93.99</v>
      </c>
      <c r="K20" s="414">
        <v>91.4</v>
      </c>
      <c r="L20" s="412">
        <v>91.6</v>
      </c>
    </row>
    <row r="21" spans="2:12" s="80" customFormat="1" ht="15.75" customHeight="1">
      <c r="B21" s="113" t="s">
        <v>38</v>
      </c>
      <c r="C21" s="42">
        <v>93.137445867739402</v>
      </c>
      <c r="D21" s="45">
        <v>92.616949932325412</v>
      </c>
      <c r="E21" s="45">
        <v>92.429128131011197</v>
      </c>
      <c r="F21" s="45">
        <v>90.49881226830982</v>
      </c>
      <c r="G21" s="85">
        <v>91.7</v>
      </c>
      <c r="H21" s="85">
        <v>91.4</v>
      </c>
      <c r="I21" s="50">
        <v>91.106286661947962</v>
      </c>
      <c r="J21" s="50">
        <v>93.96</v>
      </c>
      <c r="K21" s="415">
        <v>93.7</v>
      </c>
      <c r="L21" s="413">
        <v>93.4</v>
      </c>
    </row>
    <row r="22" spans="2:12" s="80" customFormat="1" ht="15.75" customHeight="1">
      <c r="B22" s="113" t="s">
        <v>71</v>
      </c>
      <c r="C22" s="42">
        <v>93.457506687857602</v>
      </c>
      <c r="D22" s="45">
        <v>92.151424785412331</v>
      </c>
      <c r="E22" s="45">
        <v>92.706278351668985</v>
      </c>
      <c r="F22" s="45">
        <v>92.433854213683531</v>
      </c>
      <c r="G22" s="85">
        <v>93</v>
      </c>
      <c r="H22" s="85">
        <v>93</v>
      </c>
      <c r="I22" s="50">
        <v>92.423743928559432</v>
      </c>
      <c r="J22" s="50">
        <v>93.37</v>
      </c>
      <c r="K22" s="415">
        <v>92.6</v>
      </c>
      <c r="L22" s="413">
        <v>94.5</v>
      </c>
    </row>
    <row r="23" spans="2:12" s="80" customFormat="1" ht="15.75" customHeight="1" thickBot="1">
      <c r="B23" s="27" t="s">
        <v>106</v>
      </c>
      <c r="C23" s="46">
        <v>86.30240203311611</v>
      </c>
      <c r="D23" s="49">
        <v>88.31897087806756</v>
      </c>
      <c r="E23" s="49">
        <v>86.176496747749226</v>
      </c>
      <c r="F23" s="49">
        <v>90.366474869426412</v>
      </c>
      <c r="G23" s="204">
        <v>88.9</v>
      </c>
      <c r="H23" s="204">
        <v>89.1</v>
      </c>
      <c r="I23" s="53">
        <v>88.682596961418028</v>
      </c>
      <c r="J23" s="53">
        <v>87.86</v>
      </c>
      <c r="K23" s="420">
        <v>87.9</v>
      </c>
      <c r="L23" s="419">
        <v>89</v>
      </c>
    </row>
    <row r="24" spans="2:12" s="80" customFormat="1" ht="13.5" customHeight="1" thickBot="1">
      <c r="B24" s="264"/>
      <c r="C24" s="48"/>
      <c r="D24" s="60"/>
      <c r="E24" s="60"/>
      <c r="F24" s="60"/>
      <c r="G24" s="60"/>
      <c r="H24" s="60"/>
      <c r="I24" s="353"/>
      <c r="J24" s="353"/>
      <c r="K24" s="51"/>
      <c r="L24" s="51"/>
    </row>
    <row r="25" spans="2:12" s="80" customFormat="1" ht="15.75" customHeight="1">
      <c r="B25" s="110" t="s">
        <v>68</v>
      </c>
      <c r="C25" s="236"/>
      <c r="D25" s="41"/>
      <c r="E25" s="41"/>
      <c r="F25" s="41"/>
      <c r="G25" s="41"/>
      <c r="H25" s="41"/>
      <c r="I25" s="201"/>
      <c r="J25" s="201"/>
      <c r="K25" s="56"/>
      <c r="L25" s="298"/>
    </row>
    <row r="26" spans="2:12" s="80" customFormat="1" ht="15.75" customHeight="1">
      <c r="B26" s="113" t="s">
        <v>39</v>
      </c>
      <c r="C26" s="42">
        <v>93.92731272982148</v>
      </c>
      <c r="D26" s="45">
        <v>94.260099466538165</v>
      </c>
      <c r="E26" s="45">
        <v>93.979371919481082</v>
      </c>
      <c r="F26" s="45">
        <v>94.917393286953342</v>
      </c>
      <c r="G26" s="85">
        <v>94.7</v>
      </c>
      <c r="H26" s="85">
        <v>94.7</v>
      </c>
      <c r="I26" s="305">
        <v>94.31278746275575</v>
      </c>
      <c r="J26" s="305">
        <v>94.59</v>
      </c>
      <c r="K26" s="414">
        <v>94.4</v>
      </c>
      <c r="L26" s="412">
        <v>95</v>
      </c>
    </row>
    <row r="27" spans="2:12" s="80" customFormat="1" ht="15.75" customHeight="1" thickBot="1">
      <c r="B27" s="27" t="s">
        <v>40</v>
      </c>
      <c r="C27" s="46">
        <v>83.999047574509277</v>
      </c>
      <c r="D27" s="49">
        <v>83.351039841708271</v>
      </c>
      <c r="E27" s="49">
        <v>82.278487127102252</v>
      </c>
      <c r="F27" s="49">
        <v>82.245281638618962</v>
      </c>
      <c r="G27" s="87">
        <v>83.7</v>
      </c>
      <c r="H27" s="87">
        <v>83.6</v>
      </c>
      <c r="I27" s="306">
        <v>82.689597743510546</v>
      </c>
      <c r="J27" s="306">
        <v>85.45</v>
      </c>
      <c r="K27" s="420">
        <v>83.9</v>
      </c>
      <c r="L27" s="419">
        <v>85.8</v>
      </c>
    </row>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L31"/>
  <sheetViews>
    <sheetView showGridLines="0" zoomScaleNormal="100" workbookViewId="0">
      <selection activeCell="B2" sqref="B2:L29"/>
    </sheetView>
  </sheetViews>
  <sheetFormatPr baseColWidth="10" defaultColWidth="11.453125" defaultRowHeight="12.5"/>
  <cols>
    <col min="1" max="1" width="0.81640625" style="2" customWidth="1"/>
    <col min="2" max="2" width="35.7265625" style="2" customWidth="1"/>
    <col min="3" max="12" width="10.7265625" style="2" customWidth="1"/>
    <col min="13" max="16384" width="11.453125" style="2"/>
  </cols>
  <sheetData>
    <row r="1" spans="2:12" ht="4.5" customHeight="1" thickBot="1"/>
    <row r="2" spans="2:12" s="80" customFormat="1" ht="22.5" customHeight="1" thickBot="1">
      <c r="B2" s="656" t="s">
        <v>91</v>
      </c>
      <c r="C2" s="657"/>
      <c r="D2" s="657"/>
      <c r="E2" s="657"/>
      <c r="F2" s="657"/>
      <c r="G2" s="657"/>
      <c r="H2" s="657"/>
      <c r="I2" s="657"/>
      <c r="J2" s="657"/>
      <c r="K2" s="657"/>
      <c r="L2" s="658"/>
    </row>
    <row r="3" spans="2:12" s="80" customFormat="1" ht="12" customHeight="1">
      <c r="B3" s="39"/>
      <c r="C3" s="89"/>
      <c r="D3" s="89"/>
      <c r="E3" s="89"/>
      <c r="F3" s="89"/>
      <c r="G3" s="89"/>
      <c r="H3" s="89"/>
    </row>
    <row r="4" spans="2:12" s="80" customFormat="1" ht="10.5" customHeight="1" thickBot="1">
      <c r="B4" s="108"/>
      <c r="C4" s="655"/>
      <c r="D4" s="655"/>
      <c r="E4" s="655"/>
      <c r="F4" s="655"/>
      <c r="G4" s="655"/>
      <c r="H4" s="655"/>
      <c r="K4" s="325"/>
    </row>
    <row r="5" spans="2:12" s="80" customFormat="1" ht="22.5" customHeight="1" thickBot="1">
      <c r="B5" s="369"/>
      <c r="C5" s="660" t="s">
        <v>53</v>
      </c>
      <c r="D5" s="659"/>
      <c r="E5" s="659"/>
      <c r="F5" s="659"/>
      <c r="G5" s="659"/>
      <c r="H5" s="659"/>
      <c r="I5" s="659"/>
      <c r="J5" s="659"/>
      <c r="K5" s="659"/>
      <c r="L5" s="661"/>
    </row>
    <row r="6" spans="2:12" s="80" customFormat="1" ht="15.75" customHeight="1" thickBot="1">
      <c r="B6" s="363"/>
      <c r="C6" s="32">
        <v>2004</v>
      </c>
      <c r="D6" s="32">
        <v>2005</v>
      </c>
      <c r="E6" s="36">
        <v>2006</v>
      </c>
      <c r="F6" s="36">
        <v>2007</v>
      </c>
      <c r="G6" s="36">
        <v>2008</v>
      </c>
      <c r="H6" s="34">
        <v>2009</v>
      </c>
      <c r="I6" s="34">
        <v>2010</v>
      </c>
      <c r="J6" s="294">
        <v>2011</v>
      </c>
      <c r="K6" s="294">
        <v>2012</v>
      </c>
      <c r="L6" s="262">
        <v>2013</v>
      </c>
    </row>
    <row r="7" spans="2:12" s="80" customFormat="1" ht="13.5" customHeight="1" thickBot="1">
      <c r="B7" s="266"/>
      <c r="C7" s="74"/>
      <c r="D7" s="74"/>
      <c r="E7" s="75"/>
      <c r="F7" s="75"/>
      <c r="G7" s="75"/>
      <c r="H7" s="75"/>
      <c r="I7" s="75"/>
      <c r="J7" s="258"/>
      <c r="K7" s="353"/>
      <c r="L7" s="258"/>
    </row>
    <row r="8" spans="2:12" s="80" customFormat="1" ht="15.75" customHeight="1" thickBot="1">
      <c r="B8" s="109" t="s">
        <v>13</v>
      </c>
      <c r="C8" s="62">
        <v>3.5204944461853729</v>
      </c>
      <c r="D8" s="63">
        <v>3.4358629989670812</v>
      </c>
      <c r="E8" s="63">
        <v>3.4102969242830672</v>
      </c>
      <c r="F8" s="63">
        <v>3.3467746752387053</v>
      </c>
      <c r="G8" s="192">
        <v>3.4</v>
      </c>
      <c r="H8" s="192">
        <v>3.39</v>
      </c>
      <c r="I8" s="244">
        <v>3.3777262957591048</v>
      </c>
      <c r="J8" s="244">
        <v>3.41</v>
      </c>
      <c r="K8" s="443">
        <v>3.36</v>
      </c>
      <c r="L8" s="439">
        <v>3.39</v>
      </c>
    </row>
    <row r="9" spans="2:12" s="80" customFormat="1" ht="13.5" customHeight="1" thickBot="1">
      <c r="B9" s="268"/>
      <c r="C9" s="217"/>
      <c r="D9" s="218"/>
      <c r="E9" s="218"/>
      <c r="F9" s="218"/>
      <c r="G9" s="218"/>
      <c r="H9" s="218"/>
      <c r="I9" s="353"/>
      <c r="J9" s="353"/>
      <c r="K9" s="353"/>
      <c r="L9" s="353"/>
    </row>
    <row r="10" spans="2:12" s="80" customFormat="1" ht="15.75" customHeight="1">
      <c r="B10" s="110" t="s">
        <v>70</v>
      </c>
      <c r="C10" s="69"/>
      <c r="D10" s="70"/>
      <c r="E10" s="70"/>
      <c r="F10" s="70"/>
      <c r="G10" s="70"/>
      <c r="H10" s="70"/>
      <c r="I10" s="201"/>
      <c r="J10" s="201"/>
      <c r="K10" s="407"/>
      <c r="L10" s="317"/>
    </row>
    <row r="11" spans="2:12" s="80" customFormat="1" ht="15.75" customHeight="1">
      <c r="B11" s="25" t="s">
        <v>41</v>
      </c>
      <c r="C11" s="64">
        <v>3.5881227966828146</v>
      </c>
      <c r="D11" s="65">
        <v>3.4668890062409847</v>
      </c>
      <c r="E11" s="65">
        <v>3.4118469475216271</v>
      </c>
      <c r="F11" s="65">
        <v>3.3404551903502342</v>
      </c>
      <c r="G11" s="230">
        <v>3.35</v>
      </c>
      <c r="H11" s="232">
        <v>3.42</v>
      </c>
      <c r="I11" s="367">
        <v>3.4128255284778999</v>
      </c>
      <c r="J11" s="367">
        <v>3.39</v>
      </c>
      <c r="K11" s="444">
        <v>3.29</v>
      </c>
      <c r="L11" s="440">
        <v>3.38</v>
      </c>
    </row>
    <row r="12" spans="2:12" s="80" customFormat="1" ht="15.75" customHeight="1" thickBot="1">
      <c r="B12" s="26" t="s">
        <v>32</v>
      </c>
      <c r="C12" s="66">
        <v>3.4568407012808211</v>
      </c>
      <c r="D12" s="67">
        <v>3.4069725497344305</v>
      </c>
      <c r="E12" s="67">
        <v>3.4088367132995834</v>
      </c>
      <c r="F12" s="67">
        <v>3.352677461930528</v>
      </c>
      <c r="G12" s="231">
        <v>3.44</v>
      </c>
      <c r="H12" s="190">
        <v>3.36</v>
      </c>
      <c r="I12" s="309">
        <v>3.3448017977305273</v>
      </c>
      <c r="J12" s="309">
        <v>3.43</v>
      </c>
      <c r="K12" s="445">
        <v>3.42</v>
      </c>
      <c r="L12" s="441">
        <v>3.39</v>
      </c>
    </row>
    <row r="13" spans="2:12" s="80" customFormat="1" ht="13.5" customHeight="1" thickBot="1">
      <c r="B13" s="268"/>
      <c r="C13" s="217"/>
      <c r="D13" s="218"/>
      <c r="E13" s="218"/>
      <c r="F13" s="218"/>
      <c r="G13" s="218"/>
      <c r="H13" s="218"/>
      <c r="I13" s="353"/>
      <c r="J13" s="353"/>
      <c r="K13" s="216"/>
      <c r="L13" s="216"/>
    </row>
    <row r="14" spans="2:12" s="80" customFormat="1" ht="15.75" customHeight="1">
      <c r="B14" s="111" t="s">
        <v>63</v>
      </c>
      <c r="C14" s="69"/>
      <c r="D14" s="70"/>
      <c r="E14" s="70"/>
      <c r="F14" s="70"/>
      <c r="G14" s="70"/>
      <c r="H14" s="70"/>
      <c r="I14" s="201"/>
      <c r="J14" s="201"/>
      <c r="K14" s="407"/>
      <c r="L14" s="317"/>
    </row>
    <row r="15" spans="2:12" s="80" customFormat="1" ht="15.75" customHeight="1">
      <c r="B15" s="25" t="s">
        <v>36</v>
      </c>
      <c r="C15" s="64">
        <v>3.6613337454530228</v>
      </c>
      <c r="D15" s="65">
        <v>3.5730409581278488</v>
      </c>
      <c r="E15" s="65">
        <v>3.5598075689661774</v>
      </c>
      <c r="F15" s="65">
        <v>3.4250771321245312</v>
      </c>
      <c r="G15" s="232">
        <v>3.47</v>
      </c>
      <c r="H15" s="232">
        <v>3.52</v>
      </c>
      <c r="I15" s="367">
        <v>3.5018304957462032</v>
      </c>
      <c r="J15" s="367">
        <v>3.48</v>
      </c>
      <c r="K15" s="444">
        <v>3.58</v>
      </c>
      <c r="L15" s="440">
        <v>3.61</v>
      </c>
    </row>
    <row r="16" spans="2:12" s="80" customFormat="1" ht="15.75" customHeight="1">
      <c r="B16" s="25" t="s">
        <v>37</v>
      </c>
      <c r="C16" s="64">
        <v>4.2213213455015364</v>
      </c>
      <c r="D16" s="65">
        <v>4.0915808617592493</v>
      </c>
      <c r="E16" s="65">
        <v>4.213251180891934</v>
      </c>
      <c r="F16" s="65">
        <v>3.8630283030557653</v>
      </c>
      <c r="G16" s="189">
        <v>4</v>
      </c>
      <c r="H16" s="189">
        <v>4.05</v>
      </c>
      <c r="I16" s="310">
        <v>3.9046682290189283</v>
      </c>
      <c r="J16" s="310">
        <v>4.0999999999999996</v>
      </c>
      <c r="K16" s="446">
        <v>3.99</v>
      </c>
      <c r="L16" s="442">
        <v>4.07</v>
      </c>
    </row>
    <row r="17" spans="2:12" s="80" customFormat="1" ht="15.75" customHeight="1">
      <c r="B17" s="25" t="s">
        <v>22</v>
      </c>
      <c r="C17" s="64">
        <v>3.5859924496939297</v>
      </c>
      <c r="D17" s="65">
        <v>3.5039557695460872</v>
      </c>
      <c r="E17" s="65">
        <v>3.2740525737321016</v>
      </c>
      <c r="F17" s="65">
        <v>3.2001126563864912</v>
      </c>
      <c r="G17" s="189">
        <v>3.24</v>
      </c>
      <c r="H17" s="189">
        <v>3.3</v>
      </c>
      <c r="I17" s="310">
        <v>3.3976794348108563</v>
      </c>
      <c r="J17" s="310">
        <v>3.34</v>
      </c>
      <c r="K17" s="446">
        <v>3.22</v>
      </c>
      <c r="L17" s="442">
        <v>3.1</v>
      </c>
    </row>
    <row r="18" spans="2:12" s="80" customFormat="1" ht="15.75" customHeight="1">
      <c r="B18" s="25" t="s">
        <v>23</v>
      </c>
      <c r="C18" s="64">
        <v>3.6826008857312558</v>
      </c>
      <c r="D18" s="65">
        <v>3.3160564786260975</v>
      </c>
      <c r="E18" s="65">
        <v>3.3183253288069712</v>
      </c>
      <c r="F18" s="65">
        <v>3.5082568117126667</v>
      </c>
      <c r="G18" s="189">
        <v>3.68</v>
      </c>
      <c r="H18" s="189">
        <v>3.39</v>
      </c>
      <c r="I18" s="310">
        <v>3.3444933758736561</v>
      </c>
      <c r="J18" s="310">
        <v>3.52</v>
      </c>
      <c r="K18" s="446">
        <v>3.02</v>
      </c>
      <c r="L18" s="442">
        <v>3.2</v>
      </c>
    </row>
    <row r="19" spans="2:12" s="80" customFormat="1" ht="15.75" customHeight="1" thickBot="1">
      <c r="B19" s="26" t="s">
        <v>165</v>
      </c>
      <c r="C19" s="66">
        <v>2.9905346021803623</v>
      </c>
      <c r="D19" s="67">
        <v>3.0083270683076928</v>
      </c>
      <c r="E19" s="67">
        <v>3.0501250032917389</v>
      </c>
      <c r="F19" s="67">
        <v>3.0807253154899099</v>
      </c>
      <c r="G19" s="190">
        <v>3.06</v>
      </c>
      <c r="H19" s="190">
        <v>3.05</v>
      </c>
      <c r="I19" s="309">
        <v>2.9422124521861073</v>
      </c>
      <c r="J19" s="309">
        <v>2.96</v>
      </c>
      <c r="K19" s="445">
        <v>2.87</v>
      </c>
      <c r="L19" s="441">
        <v>2.99</v>
      </c>
    </row>
    <row r="20" spans="2:12" s="80" customFormat="1" ht="13.5" customHeight="1" thickBot="1">
      <c r="B20" s="268"/>
      <c r="C20" s="217"/>
      <c r="D20" s="218"/>
      <c r="E20" s="218"/>
      <c r="F20" s="218"/>
      <c r="G20" s="218"/>
      <c r="H20" s="218"/>
      <c r="I20" s="353"/>
      <c r="J20" s="353"/>
      <c r="K20" s="216"/>
      <c r="L20" s="216"/>
    </row>
    <row r="21" spans="2:12" s="80" customFormat="1" ht="15.75" customHeight="1">
      <c r="B21" s="111" t="s">
        <v>62</v>
      </c>
      <c r="C21" s="69"/>
      <c r="D21" s="70"/>
      <c r="E21" s="70"/>
      <c r="F21" s="70"/>
      <c r="G21" s="70"/>
      <c r="H21" s="70"/>
      <c r="I21" s="201"/>
      <c r="J21" s="201"/>
      <c r="K21" s="407"/>
      <c r="L21" s="317"/>
    </row>
    <row r="22" spans="2:12" s="80" customFormat="1" ht="15.75" customHeight="1">
      <c r="B22" s="25" t="s">
        <v>16</v>
      </c>
      <c r="C22" s="64">
        <v>3.2972037362727185</v>
      </c>
      <c r="D22" s="65">
        <v>3.1914073026251226</v>
      </c>
      <c r="E22" s="65">
        <v>3.0567122460951048</v>
      </c>
      <c r="F22" s="65">
        <v>3.0622391252296062</v>
      </c>
      <c r="G22" s="232">
        <v>3.15</v>
      </c>
      <c r="H22" s="232">
        <v>3.3</v>
      </c>
      <c r="I22" s="367">
        <v>3.1288186443080739</v>
      </c>
      <c r="J22" s="367">
        <v>3.2</v>
      </c>
      <c r="K22" s="444">
        <v>2.95</v>
      </c>
      <c r="L22" s="440">
        <v>2.91</v>
      </c>
    </row>
    <row r="23" spans="2:12" s="80" customFormat="1" ht="15.75" customHeight="1">
      <c r="B23" s="25" t="s">
        <v>38</v>
      </c>
      <c r="C23" s="64">
        <v>3.8806771004953609</v>
      </c>
      <c r="D23" s="65">
        <v>3.794513137024734</v>
      </c>
      <c r="E23" s="65">
        <v>3.5494011512644681</v>
      </c>
      <c r="F23" s="65">
        <v>3.4317922498454618</v>
      </c>
      <c r="G23" s="189">
        <v>3.37</v>
      </c>
      <c r="H23" s="189">
        <v>3.39</v>
      </c>
      <c r="I23" s="310">
        <v>3.5642702273403279</v>
      </c>
      <c r="J23" s="310">
        <v>3.6</v>
      </c>
      <c r="K23" s="446">
        <v>3.6</v>
      </c>
      <c r="L23" s="442">
        <v>3.63</v>
      </c>
    </row>
    <row r="24" spans="2:12" s="80" customFormat="1" ht="15.75" customHeight="1">
      <c r="B24" s="25" t="s">
        <v>71</v>
      </c>
      <c r="C24" s="64">
        <v>3.8215982121807661</v>
      </c>
      <c r="D24" s="65">
        <v>3.615652521892105</v>
      </c>
      <c r="E24" s="65">
        <v>3.7483919735245359</v>
      </c>
      <c r="F24" s="65">
        <v>3.5794532001720212</v>
      </c>
      <c r="G24" s="189">
        <v>3.69</v>
      </c>
      <c r="H24" s="189">
        <v>3.68</v>
      </c>
      <c r="I24" s="310">
        <v>3.631926629164937</v>
      </c>
      <c r="J24" s="310">
        <v>3.65</v>
      </c>
      <c r="K24" s="446">
        <v>3.65</v>
      </c>
      <c r="L24" s="442">
        <v>3.62</v>
      </c>
    </row>
    <row r="25" spans="2:12" s="80" customFormat="1" ht="15.75" customHeight="1" thickBot="1">
      <c r="B25" s="26" t="s">
        <v>106</v>
      </c>
      <c r="C25" s="66">
        <v>2.9461624696767834</v>
      </c>
      <c r="D25" s="67">
        <v>3.0194716231133323</v>
      </c>
      <c r="E25" s="67">
        <v>2.9734613375428105</v>
      </c>
      <c r="F25" s="67">
        <v>3.0536692305985169</v>
      </c>
      <c r="G25" s="190">
        <v>3.06</v>
      </c>
      <c r="H25" s="190">
        <v>2.99</v>
      </c>
      <c r="I25" s="309">
        <v>2.9415682230596119</v>
      </c>
      <c r="J25" s="309">
        <v>2.99</v>
      </c>
      <c r="K25" s="445">
        <v>2.87</v>
      </c>
      <c r="L25" s="441">
        <v>3.03</v>
      </c>
    </row>
    <row r="26" spans="2:12" s="80" customFormat="1" ht="13.5" customHeight="1" thickBot="1">
      <c r="B26" s="268"/>
      <c r="C26" s="217"/>
      <c r="D26" s="218"/>
      <c r="E26" s="218"/>
      <c r="F26" s="218"/>
      <c r="G26" s="218"/>
      <c r="H26" s="218"/>
      <c r="I26" s="353"/>
      <c r="J26" s="353"/>
      <c r="K26" s="216"/>
      <c r="L26" s="216"/>
    </row>
    <row r="27" spans="2:12" s="80" customFormat="1" ht="15.75" customHeight="1">
      <c r="B27" s="111" t="s">
        <v>68</v>
      </c>
      <c r="C27" s="69"/>
      <c r="D27" s="70"/>
      <c r="E27" s="70"/>
      <c r="F27" s="70"/>
      <c r="G27" s="70"/>
      <c r="H27" s="70"/>
      <c r="I27" s="201"/>
      <c r="J27" s="201"/>
      <c r="K27" s="407"/>
      <c r="L27" s="317"/>
    </row>
    <row r="28" spans="2:12" s="80" customFormat="1" ht="15.75" customHeight="1">
      <c r="B28" s="25" t="s">
        <v>39</v>
      </c>
      <c r="C28" s="64">
        <v>3.7862109668858994</v>
      </c>
      <c r="D28" s="65">
        <v>3.7221560152650479</v>
      </c>
      <c r="E28" s="65">
        <v>3.6903843954651547</v>
      </c>
      <c r="F28" s="65">
        <v>3.6289413622119806</v>
      </c>
      <c r="G28" s="189">
        <v>3.66</v>
      </c>
      <c r="H28" s="189">
        <v>3.67</v>
      </c>
      <c r="I28" s="367">
        <v>3.643847244268331</v>
      </c>
      <c r="J28" s="367">
        <v>3.66</v>
      </c>
      <c r="K28" s="444">
        <v>3.64</v>
      </c>
      <c r="L28" s="440">
        <v>3.63</v>
      </c>
    </row>
    <row r="29" spans="2:12" s="80" customFormat="1" ht="15.75" customHeight="1" thickBot="1">
      <c r="B29" s="26" t="s">
        <v>40</v>
      </c>
      <c r="C29" s="66">
        <v>2.8562031444340534</v>
      </c>
      <c r="D29" s="68">
        <v>2.7201304582221431</v>
      </c>
      <c r="E29" s="67">
        <v>2.7100782463278446</v>
      </c>
      <c r="F29" s="67">
        <v>2.6413579578054613</v>
      </c>
      <c r="G29" s="190">
        <v>2.73</v>
      </c>
      <c r="H29" s="190">
        <v>2.68</v>
      </c>
      <c r="I29" s="309">
        <v>2.7124239244860253</v>
      </c>
      <c r="J29" s="309">
        <v>2.78</v>
      </c>
      <c r="K29" s="445">
        <v>2.65</v>
      </c>
      <c r="L29" s="441">
        <v>2.78</v>
      </c>
    </row>
    <row r="31" spans="2:12">
      <c r="D31" s="425"/>
      <c r="E31" s="425"/>
      <c r="F31" s="425"/>
      <c r="G31" s="425"/>
    </row>
  </sheetData>
  <mergeCells count="3">
    <mergeCell ref="C4:H4"/>
    <mergeCell ref="B2:L2"/>
    <mergeCell ref="C5:L5"/>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W60"/>
  <sheetViews>
    <sheetView showGridLines="0" zoomScaleNormal="100" zoomScalePageLayoutView="70" workbookViewId="0">
      <selection activeCell="B2" sqref="B2:V30"/>
    </sheetView>
  </sheetViews>
  <sheetFormatPr baseColWidth="10" defaultColWidth="11.453125" defaultRowHeight="12.5"/>
  <cols>
    <col min="1" max="1" width="1.1796875" style="2" customWidth="1"/>
    <col min="2" max="2" width="31.26953125" style="11" customWidth="1"/>
    <col min="3" max="13" width="6" style="2" customWidth="1"/>
    <col min="14" max="23" width="6.1796875" style="2" customWidth="1"/>
    <col min="24" max="16384" width="11.453125" style="2"/>
  </cols>
  <sheetData>
    <row r="1" spans="2:23" ht="5.25" customHeight="1" thickBot="1"/>
    <row r="2" spans="2:23" ht="22.5" customHeight="1" thickBot="1">
      <c r="B2" s="662" t="s">
        <v>93</v>
      </c>
      <c r="C2" s="663"/>
      <c r="D2" s="663"/>
      <c r="E2" s="663"/>
      <c r="F2" s="663"/>
      <c r="G2" s="663"/>
      <c r="H2" s="663"/>
      <c r="I2" s="663"/>
      <c r="J2" s="663"/>
      <c r="K2" s="663"/>
      <c r="L2" s="663"/>
      <c r="M2" s="663"/>
      <c r="N2" s="663"/>
      <c r="O2" s="663"/>
      <c r="P2" s="663"/>
      <c r="Q2" s="663"/>
      <c r="R2" s="663"/>
      <c r="S2" s="663"/>
      <c r="T2" s="663"/>
      <c r="U2" s="663"/>
      <c r="V2" s="664"/>
    </row>
    <row r="3" spans="2:23" ht="15" customHeight="1" thickBot="1">
      <c r="B3" s="249"/>
      <c r="C3" s="250"/>
      <c r="D3" s="250"/>
      <c r="E3" s="250"/>
      <c r="F3" s="250"/>
      <c r="G3" s="250"/>
      <c r="H3" s="250"/>
      <c r="I3" s="250"/>
      <c r="J3" s="250"/>
      <c r="K3" s="250"/>
      <c r="L3" s="250"/>
      <c r="M3" s="250"/>
      <c r="N3" s="250"/>
      <c r="O3" s="250"/>
      <c r="P3" s="250"/>
      <c r="Q3" s="250"/>
      <c r="R3" s="250"/>
      <c r="S3" s="250"/>
      <c r="T3" s="250"/>
      <c r="U3" s="250"/>
      <c r="V3" s="250"/>
      <c r="W3" s="250"/>
    </row>
    <row r="4" spans="2:23" s="15" customFormat="1" ht="30" customHeight="1" thickBot="1">
      <c r="B4" s="255"/>
      <c r="C4" s="660" t="s">
        <v>53</v>
      </c>
      <c r="D4" s="659"/>
      <c r="E4" s="659"/>
      <c r="F4" s="659"/>
      <c r="G4" s="659"/>
      <c r="H4" s="659"/>
      <c r="I4" s="659"/>
      <c r="J4" s="659"/>
      <c r="K4" s="659"/>
      <c r="L4" s="661"/>
      <c r="M4" s="660" t="s">
        <v>87</v>
      </c>
      <c r="N4" s="659"/>
      <c r="O4" s="659"/>
      <c r="P4" s="659"/>
      <c r="Q4" s="659"/>
      <c r="R4" s="659"/>
      <c r="S4" s="659"/>
      <c r="T4" s="659"/>
      <c r="U4" s="659"/>
      <c r="V4" s="661"/>
      <c r="W4" s="251"/>
    </row>
    <row r="5" spans="2:23" ht="20.149999999999999" customHeight="1" thickBot="1">
      <c r="B5" s="327"/>
      <c r="C5" s="32">
        <v>2004</v>
      </c>
      <c r="D5" s="61">
        <v>2005</v>
      </c>
      <c r="E5" s="36">
        <v>2006</v>
      </c>
      <c r="F5" s="34">
        <v>2007</v>
      </c>
      <c r="G5" s="34">
        <v>2008</v>
      </c>
      <c r="H5" s="34">
        <v>2009</v>
      </c>
      <c r="I5" s="36">
        <v>2010</v>
      </c>
      <c r="J5" s="36">
        <v>2011</v>
      </c>
      <c r="K5" s="36">
        <v>2012</v>
      </c>
      <c r="L5" s="313">
        <v>2013</v>
      </c>
      <c r="M5" s="32">
        <v>2004</v>
      </c>
      <c r="N5" s="61">
        <v>2005</v>
      </c>
      <c r="O5" s="36">
        <v>2006</v>
      </c>
      <c r="P5" s="34">
        <v>2007</v>
      </c>
      <c r="Q5" s="34">
        <v>2008</v>
      </c>
      <c r="R5" s="34">
        <v>2009</v>
      </c>
      <c r="S5" s="36">
        <v>2010</v>
      </c>
      <c r="T5" s="36">
        <v>2011</v>
      </c>
      <c r="U5" s="36">
        <v>2012</v>
      </c>
      <c r="V5" s="313">
        <v>2013</v>
      </c>
    </row>
    <row r="6" spans="2:23" ht="10" customHeight="1" thickBot="1">
      <c r="B6" s="245"/>
      <c r="C6" s="82"/>
      <c r="D6" s="82"/>
      <c r="E6" s="82"/>
      <c r="F6" s="82"/>
      <c r="G6" s="82"/>
      <c r="H6" s="82"/>
      <c r="I6" s="82"/>
      <c r="M6" s="96"/>
      <c r="N6" s="96"/>
      <c r="O6" s="96"/>
      <c r="P6" s="96"/>
      <c r="Q6" s="96"/>
      <c r="R6" s="96"/>
      <c r="S6" s="96"/>
      <c r="T6" s="96"/>
      <c r="U6" s="96"/>
    </row>
    <row r="7" spans="2:23" ht="20.149999999999999" customHeight="1" thickBot="1">
      <c r="B7" s="252" t="s">
        <v>13</v>
      </c>
      <c r="C7" s="97">
        <v>3.52</v>
      </c>
      <c r="D7" s="98">
        <v>3.44</v>
      </c>
      <c r="E7" s="98">
        <v>3.4143612011851969</v>
      </c>
      <c r="F7" s="98">
        <v>3.35</v>
      </c>
      <c r="G7" s="243">
        <v>3.4</v>
      </c>
      <c r="H7" s="244">
        <v>3.39</v>
      </c>
      <c r="I7" s="219">
        <v>3.3777262957590972</v>
      </c>
      <c r="J7" s="244">
        <v>3.41</v>
      </c>
      <c r="K7" s="416">
        <v>3.36</v>
      </c>
      <c r="L7" s="387">
        <v>3.39</v>
      </c>
      <c r="M7" s="256">
        <f t="shared" ref="M7:U7" si="0">SUM(M10,M11,M12,M13,M14)</f>
        <v>99.865453234277425</v>
      </c>
      <c r="N7" s="256">
        <f t="shared" si="0"/>
        <v>100.00000000000001</v>
      </c>
      <c r="O7" s="256">
        <f t="shared" si="0"/>
        <v>100.00000000000001</v>
      </c>
      <c r="P7" s="256">
        <f t="shared" si="0"/>
        <v>100</v>
      </c>
      <c r="Q7" s="256">
        <f t="shared" si="0"/>
        <v>100</v>
      </c>
      <c r="R7" s="256">
        <f t="shared" si="0"/>
        <v>100</v>
      </c>
      <c r="S7" s="256">
        <f t="shared" si="0"/>
        <v>100.07979762133708</v>
      </c>
      <c r="T7" s="256">
        <f t="shared" si="0"/>
        <v>99.997537533179909</v>
      </c>
      <c r="U7" s="417">
        <f t="shared" si="0"/>
        <v>99.903186338164886</v>
      </c>
      <c r="V7" s="340">
        <f t="shared" ref="V7" si="1">SUM(V10,V11,V12,V13,V14)</f>
        <v>99.946902654867245</v>
      </c>
    </row>
    <row r="8" spans="2:23" ht="10" customHeight="1" thickBot="1">
      <c r="B8" s="246"/>
      <c r="C8" s="44"/>
      <c r="D8" s="51"/>
      <c r="E8" s="51"/>
      <c r="F8" s="51"/>
      <c r="G8" s="51"/>
      <c r="H8" s="51"/>
      <c r="I8" s="225"/>
      <c r="J8" s="225"/>
      <c r="K8" s="216"/>
      <c r="L8" s="216"/>
      <c r="M8" s="48"/>
      <c r="N8" s="54"/>
      <c r="O8" s="54"/>
      <c r="P8" s="54"/>
      <c r="Q8" s="54"/>
      <c r="R8" s="54"/>
      <c r="S8" s="54"/>
      <c r="T8" s="54"/>
      <c r="U8" s="225"/>
      <c r="V8" s="225"/>
    </row>
    <row r="9" spans="2:23" ht="20.149999999999999" customHeight="1">
      <c r="B9" s="335" t="s">
        <v>90</v>
      </c>
      <c r="C9" s="449"/>
      <c r="D9" s="56"/>
      <c r="E9" s="206"/>
      <c r="F9" s="206"/>
      <c r="G9" s="206"/>
      <c r="H9" s="206"/>
      <c r="I9" s="121"/>
      <c r="J9" s="121"/>
      <c r="K9" s="407"/>
      <c r="L9" s="385"/>
      <c r="M9" s="236"/>
      <c r="N9" s="56"/>
      <c r="O9" s="56"/>
      <c r="P9" s="206"/>
      <c r="Q9" s="56"/>
      <c r="R9" s="56"/>
      <c r="S9" s="56"/>
      <c r="T9" s="56"/>
      <c r="U9" s="121"/>
      <c r="V9" s="336"/>
    </row>
    <row r="10" spans="2:23" s="79" customFormat="1" ht="30" customHeight="1">
      <c r="B10" s="448" t="s">
        <v>42</v>
      </c>
      <c r="C10" s="364">
        <v>0.83752613869619963</v>
      </c>
      <c r="D10" s="360">
        <v>0.78836832962655745</v>
      </c>
      <c r="E10" s="360">
        <v>0.7616732021295417</v>
      </c>
      <c r="F10" s="360">
        <v>0.72555214468318663</v>
      </c>
      <c r="G10" s="337">
        <v>0.77</v>
      </c>
      <c r="H10" s="337">
        <v>0.73</v>
      </c>
      <c r="I10" s="338">
        <v>0.75364687717845491</v>
      </c>
      <c r="J10" s="338">
        <v>0.71953657403461113</v>
      </c>
      <c r="K10" s="406">
        <v>0.69357034374494353</v>
      </c>
      <c r="L10" s="388">
        <v>0.75590000000000002</v>
      </c>
      <c r="M10" s="254">
        <f t="shared" ref="M10:T14" si="2">C10/C$7*100</f>
        <v>23.793356212960219</v>
      </c>
      <c r="N10" s="359">
        <f t="shared" si="2"/>
        <v>22.91768400077202</v>
      </c>
      <c r="O10" s="359">
        <f t="shared" si="2"/>
        <v>22.307926937113415</v>
      </c>
      <c r="P10" s="359">
        <f t="shared" si="2"/>
        <v>21.658272975617511</v>
      </c>
      <c r="Q10" s="359">
        <f t="shared" si="2"/>
        <v>22.647058823529413</v>
      </c>
      <c r="R10" s="359">
        <f t="shared" si="2"/>
        <v>21.533923303834808</v>
      </c>
      <c r="S10" s="359">
        <f t="shared" si="2"/>
        <v>22.312254196697225</v>
      </c>
      <c r="T10" s="359">
        <f t="shared" si="2"/>
        <v>21.100779297202671</v>
      </c>
      <c r="U10" s="359">
        <f t="shared" ref="U10:V14" si="3">K10/K$7*100</f>
        <v>20.641974516218557</v>
      </c>
      <c r="V10" s="476">
        <f t="shared" si="3"/>
        <v>22.297935103244836</v>
      </c>
    </row>
    <row r="11" spans="2:23" s="79" customFormat="1" ht="30" customHeight="1">
      <c r="B11" s="118" t="s">
        <v>43</v>
      </c>
      <c r="C11" s="364">
        <v>0.38818948305838569</v>
      </c>
      <c r="D11" s="357">
        <v>0.41418809738224566</v>
      </c>
      <c r="E11" s="357">
        <v>0.39175173754185399</v>
      </c>
      <c r="F11" s="357">
        <v>0.34996329736030091</v>
      </c>
      <c r="G11" s="361">
        <v>0.37</v>
      </c>
      <c r="H11" s="361">
        <v>0.4</v>
      </c>
      <c r="I11" s="361">
        <v>0.38286826877693403</v>
      </c>
      <c r="J11" s="361">
        <v>0.50009098537342078</v>
      </c>
      <c r="K11" s="408">
        <v>0.44199323460084816</v>
      </c>
      <c r="L11" s="389">
        <v>0.436</v>
      </c>
      <c r="M11" s="43">
        <f t="shared" si="2"/>
        <v>11.028110314158685</v>
      </c>
      <c r="N11" s="44">
        <f t="shared" si="2"/>
        <v>12.040351668088537</v>
      </c>
      <c r="O11" s="42">
        <f t="shared" si="2"/>
        <v>11.473646590345178</v>
      </c>
      <c r="P11" s="43">
        <f t="shared" si="2"/>
        <v>10.446665592844804</v>
      </c>
      <c r="Q11" s="44">
        <f t="shared" si="2"/>
        <v>10.882352941176471</v>
      </c>
      <c r="R11" s="43">
        <f t="shared" si="2"/>
        <v>11.799410029498524</v>
      </c>
      <c r="S11" s="43">
        <f t="shared" si="2"/>
        <v>11.335088614422197</v>
      </c>
      <c r="T11" s="43">
        <f t="shared" si="2"/>
        <v>14.665424791009407</v>
      </c>
      <c r="U11" s="43">
        <f t="shared" si="3"/>
        <v>13.154560553596673</v>
      </c>
      <c r="V11" s="477">
        <f t="shared" si="3"/>
        <v>12.861356932153392</v>
      </c>
      <c r="W11" s="371"/>
    </row>
    <row r="12" spans="2:23" ht="30" customHeight="1">
      <c r="B12" s="118" t="s">
        <v>100</v>
      </c>
      <c r="C12" s="364">
        <v>1.9426813975000208</v>
      </c>
      <c r="D12" s="357">
        <v>1.855287984248241</v>
      </c>
      <c r="E12" s="357">
        <v>1.8913909396671493</v>
      </c>
      <c r="F12" s="357">
        <v>1.8977130148659191</v>
      </c>
      <c r="G12" s="361">
        <v>1.86</v>
      </c>
      <c r="H12" s="361">
        <v>1.85</v>
      </c>
      <c r="I12" s="361">
        <v>1.8379705073414991</v>
      </c>
      <c r="J12" s="361">
        <v>1.8037166441000572</v>
      </c>
      <c r="K12" s="408">
        <v>1.8170282085321936</v>
      </c>
      <c r="L12" s="389">
        <v>1.7775000000000001</v>
      </c>
      <c r="M12" s="71">
        <f t="shared" si="2"/>
        <v>55.189812428977859</v>
      </c>
      <c r="N12" s="43">
        <f t="shared" si="2"/>
        <v>53.932790239774455</v>
      </c>
      <c r="O12" s="43">
        <f t="shared" si="2"/>
        <v>55.395162615209181</v>
      </c>
      <c r="P12" s="43">
        <f t="shared" si="2"/>
        <v>56.648149697490126</v>
      </c>
      <c r="Q12" s="43">
        <f t="shared" si="2"/>
        <v>54.705882352941181</v>
      </c>
      <c r="R12" s="43">
        <f t="shared" si="2"/>
        <v>54.572271386430685</v>
      </c>
      <c r="S12" s="43">
        <f t="shared" si="2"/>
        <v>54.414429897684791</v>
      </c>
      <c r="T12" s="43">
        <f t="shared" si="2"/>
        <v>52.894916249268533</v>
      </c>
      <c r="U12" s="43">
        <f t="shared" si="3"/>
        <v>54.078220492029573</v>
      </c>
      <c r="V12" s="477">
        <f t="shared" si="3"/>
        <v>52.43362831858407</v>
      </c>
    </row>
    <row r="13" spans="2:23" ht="30" customHeight="1">
      <c r="B13" s="118" t="s">
        <v>99</v>
      </c>
      <c r="C13" s="364">
        <v>0.33686693459195938</v>
      </c>
      <c r="D13" s="357">
        <v>0.33787586384636642</v>
      </c>
      <c r="E13" s="357">
        <v>0.35522449426943348</v>
      </c>
      <c r="F13" s="357">
        <v>0.35783709583160839</v>
      </c>
      <c r="G13" s="361">
        <v>0.38</v>
      </c>
      <c r="H13" s="361">
        <v>0.39</v>
      </c>
      <c r="I13" s="361">
        <v>0.39593598770150173</v>
      </c>
      <c r="J13" s="361">
        <v>0.37271423502979623</v>
      </c>
      <c r="K13" s="408">
        <v>0.3934727912673483</v>
      </c>
      <c r="L13" s="389">
        <v>0.41070000000000001</v>
      </c>
      <c r="M13" s="43">
        <f t="shared" si="2"/>
        <v>9.5700833690897547</v>
      </c>
      <c r="N13" s="43">
        <f t="shared" si="2"/>
        <v>9.8219727862315818</v>
      </c>
      <c r="O13" s="43">
        <f t="shared" si="2"/>
        <v>10.40383466594359</v>
      </c>
      <c r="P13" s="43">
        <f t="shared" si="2"/>
        <v>10.681704353182338</v>
      </c>
      <c r="Q13" s="43">
        <f t="shared" si="2"/>
        <v>11.176470588235295</v>
      </c>
      <c r="R13" s="43">
        <f t="shared" si="2"/>
        <v>11.504424778761061</v>
      </c>
      <c r="S13" s="43">
        <f t="shared" si="2"/>
        <v>11.721967768632378</v>
      </c>
      <c r="T13" s="43">
        <f t="shared" si="2"/>
        <v>10.930036217882586</v>
      </c>
      <c r="U13" s="43">
        <f t="shared" si="3"/>
        <v>11.710499740099651</v>
      </c>
      <c r="V13" s="477">
        <f t="shared" si="3"/>
        <v>12.115044247787612</v>
      </c>
    </row>
    <row r="14" spans="2:23" ht="30" customHeight="1" thickBot="1">
      <c r="B14" s="260" t="s">
        <v>98</v>
      </c>
      <c r="C14" s="358">
        <v>0.01</v>
      </c>
      <c r="D14" s="68">
        <v>4.4279724896589545E-2</v>
      </c>
      <c r="E14" s="68">
        <v>1.4320827577218531E-2</v>
      </c>
      <c r="F14" s="68">
        <v>1.8934447258984743E-2</v>
      </c>
      <c r="G14" s="68">
        <v>1.9999999999999685E-2</v>
      </c>
      <c r="H14" s="309">
        <v>0.02</v>
      </c>
      <c r="I14" s="309">
        <v>9.9999999999998979E-3</v>
      </c>
      <c r="J14" s="309">
        <v>1.3857591343549766E-2</v>
      </c>
      <c r="K14" s="309">
        <v>1.0682482817006313E-2</v>
      </c>
      <c r="L14" s="366">
        <v>8.0999999999999996E-3</v>
      </c>
      <c r="M14" s="47">
        <f t="shared" si="2"/>
        <v>0.28409090909090912</v>
      </c>
      <c r="N14" s="47">
        <f t="shared" si="2"/>
        <v>1.287201305133417</v>
      </c>
      <c r="O14" s="47">
        <f t="shared" si="2"/>
        <v>0.4194291913886401</v>
      </c>
      <c r="P14" s="47">
        <f t="shared" si="2"/>
        <v>0.56520738086521627</v>
      </c>
      <c r="Q14" s="47">
        <f t="shared" si="2"/>
        <v>0.58823529411763775</v>
      </c>
      <c r="R14" s="47">
        <f t="shared" si="2"/>
        <v>0.58997050147492625</v>
      </c>
      <c r="S14" s="47">
        <f t="shared" si="2"/>
        <v>0.29605714390048105</v>
      </c>
      <c r="T14" s="47">
        <f t="shared" si="2"/>
        <v>0.40638097781670862</v>
      </c>
      <c r="U14" s="47">
        <f t="shared" si="3"/>
        <v>0.31793103622042601</v>
      </c>
      <c r="V14" s="478">
        <f t="shared" si="3"/>
        <v>0.23893805309734509</v>
      </c>
      <c r="W14" s="370"/>
    </row>
    <row r="15" spans="2:23" ht="10" customHeight="1" thickBot="1">
      <c r="B15" s="246"/>
      <c r="C15" s="44"/>
      <c r="D15" s="51"/>
      <c r="E15" s="51"/>
      <c r="F15" s="51"/>
      <c r="G15" s="51"/>
      <c r="H15" s="51"/>
      <c r="I15" s="225"/>
      <c r="J15" s="225"/>
      <c r="K15" s="216"/>
      <c r="L15" s="216"/>
      <c r="M15" s="48"/>
      <c r="N15" s="54"/>
      <c r="O15" s="54"/>
      <c r="P15" s="54"/>
      <c r="Q15" s="54"/>
      <c r="R15" s="54"/>
      <c r="S15" s="225"/>
      <c r="T15" s="225"/>
      <c r="U15" s="390"/>
      <c r="V15" s="390"/>
    </row>
    <row r="16" spans="2:23" ht="20.149999999999999" customHeight="1">
      <c r="B16" s="335" t="s">
        <v>88</v>
      </c>
      <c r="C16" s="450"/>
      <c r="D16" s="206"/>
      <c r="E16" s="206"/>
      <c r="F16" s="206"/>
      <c r="G16" s="56"/>
      <c r="H16" s="56"/>
      <c r="I16" s="121"/>
      <c r="J16" s="121"/>
      <c r="K16" s="386"/>
      <c r="L16" s="386"/>
      <c r="M16" s="205"/>
      <c r="N16" s="206"/>
      <c r="O16" s="56"/>
      <c r="P16" s="56"/>
      <c r="Q16" s="206"/>
      <c r="R16" s="56"/>
      <c r="S16" s="121"/>
      <c r="T16" s="121"/>
      <c r="U16" s="418"/>
      <c r="V16" s="336"/>
    </row>
    <row r="17" spans="2:23" ht="30" customHeight="1">
      <c r="B17" s="448" t="s">
        <v>173</v>
      </c>
      <c r="C17" s="365">
        <v>0.40500681868987209</v>
      </c>
      <c r="D17" s="360">
        <v>0.40660321022143897</v>
      </c>
      <c r="E17" s="360">
        <v>0.41491307263349758</v>
      </c>
      <c r="F17" s="360">
        <v>0.40343501698774786</v>
      </c>
      <c r="G17" s="361">
        <v>0.41598091783701752</v>
      </c>
      <c r="H17" s="361">
        <v>0.41</v>
      </c>
      <c r="I17" s="362">
        <v>0.40112496186417917</v>
      </c>
      <c r="J17" s="362">
        <v>0.4</v>
      </c>
      <c r="K17" s="406">
        <v>0.41108962181551584</v>
      </c>
      <c r="L17" s="405">
        <v>0.41649999999999998</v>
      </c>
      <c r="M17" s="359">
        <f t="shared" ref="M17:U17" si="4">C17/C$7*100</f>
        <v>11.505875530962276</v>
      </c>
      <c r="N17" s="359">
        <f t="shared" si="4"/>
        <v>11.819860762251134</v>
      </c>
      <c r="O17" s="359">
        <f t="shared" si="4"/>
        <v>12.151997055539187</v>
      </c>
      <c r="P17" s="359">
        <f t="shared" si="4"/>
        <v>12.042836327992473</v>
      </c>
      <c r="Q17" s="359">
        <f t="shared" si="4"/>
        <v>12.234732877559338</v>
      </c>
      <c r="R17" s="359">
        <f t="shared" si="4"/>
        <v>12.094395280235986</v>
      </c>
      <c r="S17" s="359">
        <f t="shared" si="4"/>
        <v>11.875591055669947</v>
      </c>
      <c r="T17" s="359">
        <f t="shared" si="4"/>
        <v>11.730205278592376</v>
      </c>
      <c r="U17" s="359">
        <f t="shared" si="4"/>
        <v>12.234810173080829</v>
      </c>
      <c r="V17" s="451">
        <f>L17/L7*100</f>
        <v>12.286135693215339</v>
      </c>
    </row>
    <row r="18" spans="2:23" ht="30" customHeight="1">
      <c r="B18" s="118" t="s">
        <v>174</v>
      </c>
      <c r="C18" s="364">
        <v>0.10555374626036239</v>
      </c>
      <c r="D18" s="357">
        <v>0.11591877055141589</v>
      </c>
      <c r="E18" s="357">
        <v>0.11525597205726645</v>
      </c>
      <c r="F18" s="65">
        <v>0.1128236354386639</v>
      </c>
      <c r="G18" s="338">
        <v>0.11706435846521553</v>
      </c>
      <c r="H18" s="338">
        <v>0.11</v>
      </c>
      <c r="I18" s="361">
        <v>0.11492289863136498</v>
      </c>
      <c r="J18" s="338">
        <v>0.12</v>
      </c>
      <c r="K18" s="408">
        <v>0.11069877123005913</v>
      </c>
      <c r="L18" s="409">
        <v>0.12770000000000001</v>
      </c>
      <c r="M18" s="71">
        <f t="shared" ref="M18:U21" si="5">C18/C$7*100</f>
        <v>2.9986859733057498</v>
      </c>
      <c r="N18" s="43">
        <f t="shared" si="5"/>
        <v>3.3697317020760433</v>
      </c>
      <c r="O18" s="43">
        <f t="shared" si="5"/>
        <v>3.3756232942565849</v>
      </c>
      <c r="P18" s="43">
        <f t="shared" si="5"/>
        <v>3.3678697145869823</v>
      </c>
      <c r="Q18" s="71">
        <f t="shared" si="5"/>
        <v>3.4430693666239862</v>
      </c>
      <c r="R18" s="43">
        <f t="shared" si="5"/>
        <v>3.2448377581120944</v>
      </c>
      <c r="S18" s="43">
        <f t="shared" si="5"/>
        <v>3.4023745137566763</v>
      </c>
      <c r="T18" s="43">
        <f t="shared" si="5"/>
        <v>3.5190615835777121</v>
      </c>
      <c r="U18" s="43">
        <f t="shared" si="5"/>
        <v>3.2946062866089023</v>
      </c>
      <c r="V18" s="452">
        <f>L18/L$7*100</f>
        <v>3.7669616519174038</v>
      </c>
    </row>
    <row r="19" spans="2:23" ht="30" customHeight="1">
      <c r="B19" s="118" t="s">
        <v>175</v>
      </c>
      <c r="C19" s="364">
        <v>0.78612710930730045</v>
      </c>
      <c r="D19" s="357">
        <v>0.77967788377874025</v>
      </c>
      <c r="E19" s="357">
        <v>0.76263946427814389</v>
      </c>
      <c r="F19" s="357">
        <v>0.75736747548990446</v>
      </c>
      <c r="G19" s="361">
        <v>0.76496710082166652</v>
      </c>
      <c r="H19" s="361">
        <v>0.78</v>
      </c>
      <c r="I19" s="361">
        <v>0.75657778741634107</v>
      </c>
      <c r="J19" s="338">
        <v>0.76</v>
      </c>
      <c r="K19" s="408">
        <v>0.7497175115293051</v>
      </c>
      <c r="L19" s="409">
        <v>0.72819999999999996</v>
      </c>
      <c r="M19" s="43">
        <f t="shared" ref="M19" si="6">C19/C$7*100</f>
        <v>22.333156514411947</v>
      </c>
      <c r="N19" s="71">
        <f t="shared" ref="N19" si="7">D19/D$7*100</f>
        <v>22.665054761009891</v>
      </c>
      <c r="O19" s="43">
        <f t="shared" ref="O19" si="8">E19/E$7*100</f>
        <v>22.336226876448091</v>
      </c>
      <c r="P19" s="43">
        <f t="shared" ref="P19" si="9">F19/F$7*100</f>
        <v>22.60798434298222</v>
      </c>
      <c r="Q19" s="43">
        <f t="shared" ref="Q19" si="10">G19/G$7*100</f>
        <v>22.499032377107838</v>
      </c>
      <c r="R19" s="43">
        <f t="shared" ref="R19" si="11">H19/H$7*100</f>
        <v>23.008849557522122</v>
      </c>
      <c r="S19" s="43">
        <f t="shared" ref="S19" si="12">I19/I$7*100</f>
        <v>22.399025888102951</v>
      </c>
      <c r="T19" s="43">
        <f t="shared" ref="T19" si="13">J19/J$7*100</f>
        <v>22.287390029325511</v>
      </c>
      <c r="U19" s="43">
        <f t="shared" ref="U19" si="14">K19/K$7*100</f>
        <v>22.313021176467416</v>
      </c>
      <c r="V19" s="452">
        <f>L19/L$7*100</f>
        <v>21.480825958702063</v>
      </c>
    </row>
    <row r="20" spans="2:23" ht="30" customHeight="1">
      <c r="B20" s="118" t="s">
        <v>176</v>
      </c>
      <c r="C20" s="64">
        <v>0.75074724131727233</v>
      </c>
      <c r="D20" s="357">
        <v>0.64673927698586375</v>
      </c>
      <c r="E20" s="357">
        <v>0.65320376659088797</v>
      </c>
      <c r="F20" s="357">
        <v>0.60127312244650832</v>
      </c>
      <c r="G20" s="361">
        <v>0.63</v>
      </c>
      <c r="H20" s="361">
        <v>0.62</v>
      </c>
      <c r="I20" s="361">
        <v>0.61619833032127758</v>
      </c>
      <c r="J20" s="338">
        <v>0.6</v>
      </c>
      <c r="K20" s="408">
        <v>0.59136528782934961</v>
      </c>
      <c r="L20" s="409">
        <v>0.62060000000000004</v>
      </c>
      <c r="M20" s="43">
        <f t="shared" ref="M20" si="15">C20/C$7*100</f>
        <v>21.328046628331602</v>
      </c>
      <c r="N20" s="43">
        <f t="shared" ref="N20" si="16">D20/D$7*100</f>
        <v>18.800560377496041</v>
      </c>
      <c r="O20" s="71">
        <f t="shared" ref="O20" si="17">E20/E$7*100</f>
        <v>19.131068100356433</v>
      </c>
      <c r="P20" s="71">
        <f t="shared" ref="P20" si="18">F20/F$7*100</f>
        <v>17.948451416313681</v>
      </c>
      <c r="Q20" s="43">
        <f t="shared" ref="Q20" si="19">G20/G$7*100</f>
        <v>18.529411764705884</v>
      </c>
      <c r="R20" s="43">
        <f t="shared" ref="R20" si="20">H20/H$7*100</f>
        <v>18.289085545722713</v>
      </c>
      <c r="S20" s="43">
        <f t="shared" ref="S20" si="21">I20/I$7*100</f>
        <v>18.242991775116447</v>
      </c>
      <c r="T20" s="43">
        <f t="shared" ref="T20" si="22">J20/J$7*100</f>
        <v>17.595307917888562</v>
      </c>
      <c r="U20" s="43">
        <f t="shared" ref="U20" si="23">K20/K$7*100</f>
        <v>17.600157375873501</v>
      </c>
      <c r="V20" s="452">
        <f>L20/L$7*100</f>
        <v>18.306784660766962</v>
      </c>
    </row>
    <row r="21" spans="2:23" ht="30" customHeight="1" thickBot="1">
      <c r="B21" s="260" t="s">
        <v>177</v>
      </c>
      <c r="C21" s="66">
        <v>1.4369613533286796</v>
      </c>
      <c r="D21" s="68">
        <v>1.4910608584625411</v>
      </c>
      <c r="E21" s="68">
        <v>1.4683489256254005</v>
      </c>
      <c r="F21" s="68">
        <v>1.4751007496371755</v>
      </c>
      <c r="G21" s="68">
        <v>1.4719876228761004</v>
      </c>
      <c r="H21" s="68">
        <v>1.47</v>
      </c>
      <c r="I21" s="68">
        <v>1.4889023175259373</v>
      </c>
      <c r="J21" s="67">
        <v>1.53</v>
      </c>
      <c r="K21" s="411">
        <v>1.49387586855802</v>
      </c>
      <c r="L21" s="410">
        <v>1.4935</v>
      </c>
      <c r="M21" s="86">
        <f t="shared" si="5"/>
        <v>40.822765719564764</v>
      </c>
      <c r="N21" s="47">
        <f t="shared" si="5"/>
        <v>43.344792397166891</v>
      </c>
      <c r="O21" s="86">
        <f t="shared" si="5"/>
        <v>43.005084673399686</v>
      </c>
      <c r="P21" s="47">
        <f t="shared" si="5"/>
        <v>44.032858198124643</v>
      </c>
      <c r="Q21" s="47">
        <f t="shared" si="5"/>
        <v>43.293753614002952</v>
      </c>
      <c r="R21" s="47">
        <f t="shared" si="5"/>
        <v>43.362831858407077</v>
      </c>
      <c r="S21" s="86">
        <f t="shared" si="5"/>
        <v>44.08001676735406</v>
      </c>
      <c r="T21" s="86">
        <f t="shared" si="5"/>
        <v>44.868035190615835</v>
      </c>
      <c r="U21" s="86">
        <f t="shared" si="5"/>
        <v>44.460591326131549</v>
      </c>
      <c r="V21" s="453">
        <f>L21/L$7*100</f>
        <v>44.056047197640119</v>
      </c>
    </row>
    <row r="22" spans="2:23" ht="10" customHeight="1" thickBot="1">
      <c r="B22" s="339"/>
      <c r="C22" s="44"/>
      <c r="D22" s="51"/>
      <c r="E22" s="51"/>
      <c r="F22" s="51"/>
      <c r="G22" s="51"/>
      <c r="H22" s="51"/>
      <c r="I22" s="225"/>
      <c r="J22" s="225"/>
      <c r="K22" s="216"/>
      <c r="L22" s="216"/>
      <c r="M22" s="44"/>
      <c r="N22" s="51"/>
      <c r="O22" s="51"/>
      <c r="P22" s="51"/>
      <c r="Q22" s="51"/>
      <c r="R22" s="51"/>
      <c r="S22" s="225"/>
      <c r="T22" s="225"/>
      <c r="U22" s="225"/>
      <c r="V22" s="225"/>
    </row>
    <row r="23" spans="2:23" ht="20.149999999999999" customHeight="1" thickBot="1">
      <c r="B23" s="252" t="s">
        <v>92</v>
      </c>
      <c r="C23" s="97">
        <v>1.94</v>
      </c>
      <c r="D23" s="98">
        <v>1.86</v>
      </c>
      <c r="E23" s="98">
        <v>1.8620334067298205</v>
      </c>
      <c r="F23" s="98">
        <v>1.8977130148659191</v>
      </c>
      <c r="G23" s="98">
        <v>1.84</v>
      </c>
      <c r="H23" s="98">
        <v>1.85</v>
      </c>
      <c r="I23" s="219">
        <v>1.84</v>
      </c>
      <c r="J23" s="219">
        <v>1.8</v>
      </c>
      <c r="K23" s="244">
        <v>1.8170282085321321</v>
      </c>
      <c r="L23" s="455">
        <v>1.7757000000000001</v>
      </c>
      <c r="M23" s="421">
        <f t="shared" ref="M23:V23" si="24">SUM(M26:M30)</f>
        <v>100.11746521604766</v>
      </c>
      <c r="N23" s="417">
        <f t="shared" si="24"/>
        <v>100</v>
      </c>
      <c r="O23" s="422">
        <f t="shared" si="24"/>
        <v>100</v>
      </c>
      <c r="P23" s="417">
        <f t="shared" si="24"/>
        <v>100</v>
      </c>
      <c r="Q23" s="422">
        <f t="shared" si="24"/>
        <v>100</v>
      </c>
      <c r="R23" s="417">
        <f t="shared" si="24"/>
        <v>100</v>
      </c>
      <c r="S23" s="417">
        <f t="shared" si="24"/>
        <v>99.889701485951008</v>
      </c>
      <c r="T23" s="417">
        <f t="shared" si="24"/>
        <v>100</v>
      </c>
      <c r="U23" s="256">
        <f t="shared" si="24"/>
        <v>100</v>
      </c>
      <c r="V23" s="340">
        <f t="shared" si="24"/>
        <v>100</v>
      </c>
    </row>
    <row r="24" spans="2:23" ht="10" customHeight="1" thickBot="1">
      <c r="B24" s="339"/>
      <c r="C24" s="44"/>
      <c r="D24" s="51"/>
      <c r="E24" s="51"/>
      <c r="F24" s="51"/>
      <c r="G24" s="51"/>
      <c r="H24" s="51"/>
      <c r="I24" s="225"/>
      <c r="J24" s="225"/>
      <c r="K24" s="216"/>
      <c r="L24" s="216"/>
      <c r="M24" s="44"/>
      <c r="N24" s="51"/>
      <c r="O24" s="51"/>
      <c r="P24" s="51"/>
      <c r="Q24" s="51"/>
      <c r="R24" s="51"/>
      <c r="S24" s="225"/>
      <c r="T24" s="225"/>
      <c r="U24" s="225"/>
      <c r="V24" s="225"/>
    </row>
    <row r="25" spans="2:23" ht="30" customHeight="1">
      <c r="B25" s="239" t="s">
        <v>89</v>
      </c>
      <c r="C25" s="449"/>
      <c r="D25" s="56"/>
      <c r="E25" s="56"/>
      <c r="F25" s="56"/>
      <c r="G25" s="206"/>
      <c r="H25" s="56"/>
      <c r="I25" s="286"/>
      <c r="J25" s="286"/>
      <c r="K25" s="386"/>
      <c r="L25" s="386"/>
      <c r="M25" s="205"/>
      <c r="N25" s="206"/>
      <c r="O25" s="206"/>
      <c r="P25" s="206"/>
      <c r="Q25" s="206"/>
      <c r="R25" s="206"/>
      <c r="S25" s="286"/>
      <c r="T25" s="286"/>
      <c r="U25" s="286"/>
      <c r="V25" s="226"/>
    </row>
    <row r="26" spans="2:23" ht="30" customHeight="1">
      <c r="B26" s="448" t="s">
        <v>173</v>
      </c>
      <c r="C26" s="64">
        <v>0.28057893245001791</v>
      </c>
      <c r="D26" s="357">
        <v>0.26266475258408611</v>
      </c>
      <c r="E26" s="65">
        <v>0.28134625325459622</v>
      </c>
      <c r="F26" s="65">
        <v>0.26914193569198147</v>
      </c>
      <c r="G26" s="337">
        <v>0.27</v>
      </c>
      <c r="H26" s="337">
        <v>0.27</v>
      </c>
      <c r="I26" s="230">
        <v>0.24082803339074596</v>
      </c>
      <c r="J26" s="230">
        <v>0.24</v>
      </c>
      <c r="K26" s="406">
        <v>0.2452861882911698</v>
      </c>
      <c r="L26" s="479">
        <v>0.25130000000000002</v>
      </c>
      <c r="M26" s="484">
        <f t="shared" ref="M26:V30" si="25">C26/C$23*100</f>
        <v>14.462831569588552</v>
      </c>
      <c r="N26" s="359">
        <f t="shared" si="25"/>
        <v>14.121760891617532</v>
      </c>
      <c r="O26" s="485">
        <f t="shared" si="25"/>
        <v>15.109624362148693</v>
      </c>
      <c r="P26" s="359">
        <f t="shared" si="25"/>
        <v>14.18243609985451</v>
      </c>
      <c r="Q26" s="485">
        <f t="shared" si="25"/>
        <v>14.673913043478262</v>
      </c>
      <c r="R26" s="359">
        <f t="shared" si="25"/>
        <v>14.594594594594595</v>
      </c>
      <c r="S26" s="485">
        <f t="shared" si="25"/>
        <v>13.08848007558402</v>
      </c>
      <c r="T26" s="359">
        <f t="shared" si="25"/>
        <v>13.333333333333334</v>
      </c>
      <c r="U26" s="254">
        <f t="shared" si="25"/>
        <v>13.49930546699227</v>
      </c>
      <c r="V26" s="451">
        <f t="shared" si="25"/>
        <v>14.152165343244919</v>
      </c>
    </row>
    <row r="27" spans="2:23" ht="30" customHeight="1">
      <c r="B27" s="118" t="s">
        <v>174</v>
      </c>
      <c r="C27" s="364">
        <v>2.5695041387958407E-2</v>
      </c>
      <c r="D27" s="357">
        <v>2.9258814118243982E-2</v>
      </c>
      <c r="E27" s="357">
        <v>2.7993900110881514E-2</v>
      </c>
      <c r="F27" s="357">
        <v>2.4868820154950299E-2</v>
      </c>
      <c r="G27" s="361">
        <v>2.7344823665883512E-2</v>
      </c>
      <c r="H27" s="361">
        <v>0.03</v>
      </c>
      <c r="I27" s="361">
        <v>3.4378888157946326E-2</v>
      </c>
      <c r="J27" s="361">
        <v>0.02</v>
      </c>
      <c r="K27" s="408">
        <v>2.6654889281221516E-2</v>
      </c>
      <c r="L27" s="480">
        <v>2.0199999999999999E-2</v>
      </c>
      <c r="M27" s="482">
        <f t="shared" si="25"/>
        <v>1.3244866694823922</v>
      </c>
      <c r="N27" s="43">
        <f t="shared" si="25"/>
        <v>1.5730545224862356</v>
      </c>
      <c r="O27" s="44">
        <f t="shared" si="25"/>
        <v>1.5034048266644986</v>
      </c>
      <c r="P27" s="43">
        <f t="shared" si="25"/>
        <v>1.3104626442532659</v>
      </c>
      <c r="Q27" s="44">
        <f t="shared" si="25"/>
        <v>1.48613172097193</v>
      </c>
      <c r="R27" s="43">
        <f t="shared" si="25"/>
        <v>1.6216216216216213</v>
      </c>
      <c r="S27" s="44">
        <f t="shared" si="25"/>
        <v>1.8684178346709959</v>
      </c>
      <c r="T27" s="43">
        <f t="shared" si="25"/>
        <v>1.1111111111111112</v>
      </c>
      <c r="U27" s="42">
        <f t="shared" si="25"/>
        <v>1.4669496684784216</v>
      </c>
      <c r="V27" s="452">
        <f t="shared" si="25"/>
        <v>1.137579546094498</v>
      </c>
    </row>
    <row r="28" spans="2:23" ht="30" customHeight="1">
      <c r="B28" s="118" t="s">
        <v>175</v>
      </c>
      <c r="C28" s="364">
        <v>0.4700108291647016</v>
      </c>
      <c r="D28" s="357">
        <v>0.46744888117343647</v>
      </c>
      <c r="E28" s="357">
        <v>0.46604302622525617</v>
      </c>
      <c r="F28" s="357">
        <v>0.47719675818363944</v>
      </c>
      <c r="G28" s="338">
        <v>0.47</v>
      </c>
      <c r="H28" s="338">
        <v>0.47</v>
      </c>
      <c r="I28" s="361">
        <v>0.46593848341701483</v>
      </c>
      <c r="J28" s="361">
        <v>0.46</v>
      </c>
      <c r="K28" s="408">
        <v>0.45430736902672136</v>
      </c>
      <c r="L28" s="480">
        <v>0.4375</v>
      </c>
      <c r="M28" s="482">
        <f t="shared" si="25"/>
        <v>24.227362328077405</v>
      </c>
      <c r="N28" s="43">
        <f t="shared" si="25"/>
        <v>25.131660278141744</v>
      </c>
      <c r="O28" s="44">
        <f t="shared" si="25"/>
        <v>25.028714551568655</v>
      </c>
      <c r="P28" s="43">
        <f t="shared" si="25"/>
        <v>25.145886361397764</v>
      </c>
      <c r="Q28" s="44">
        <f t="shared" si="25"/>
        <v>25.543478260869563</v>
      </c>
      <c r="R28" s="43">
        <f t="shared" si="25"/>
        <v>25.4054054054054</v>
      </c>
      <c r="S28" s="44">
        <f t="shared" si="25"/>
        <v>25.322743663968193</v>
      </c>
      <c r="T28" s="43">
        <f t="shared" si="25"/>
        <v>25.555555555555554</v>
      </c>
      <c r="U28" s="42">
        <f t="shared" si="25"/>
        <v>25.002769186160791</v>
      </c>
      <c r="V28" s="452">
        <f t="shared" si="25"/>
        <v>24.638170862195192</v>
      </c>
    </row>
    <row r="29" spans="2:23" ht="30" customHeight="1">
      <c r="B29" s="118" t="s">
        <v>176</v>
      </c>
      <c r="C29" s="64">
        <v>0.33599402218864666</v>
      </c>
      <c r="D29" s="65">
        <v>0.32018304354443106</v>
      </c>
      <c r="E29" s="357">
        <v>0.3264235116526647</v>
      </c>
      <c r="F29" s="357">
        <v>0.33031402334669369</v>
      </c>
      <c r="G29" s="361">
        <v>0.32</v>
      </c>
      <c r="H29" s="361">
        <v>0.31</v>
      </c>
      <c r="I29" s="361">
        <v>0.31765653951231276</v>
      </c>
      <c r="J29" s="361">
        <v>0.32</v>
      </c>
      <c r="K29" s="408">
        <v>0.31500439017332832</v>
      </c>
      <c r="L29" s="480">
        <v>0.31319999999999998</v>
      </c>
      <c r="M29" s="482">
        <f t="shared" si="25"/>
        <v>17.319279494260137</v>
      </c>
      <c r="N29" s="43">
        <f t="shared" si="25"/>
        <v>17.214142126044678</v>
      </c>
      <c r="O29" s="44">
        <f t="shared" si="25"/>
        <v>17.530486320647871</v>
      </c>
      <c r="P29" s="43">
        <f t="shared" si="25"/>
        <v>17.405899667607628</v>
      </c>
      <c r="Q29" s="44">
        <f t="shared" si="25"/>
        <v>17.391304347826086</v>
      </c>
      <c r="R29" s="43">
        <f t="shared" si="25"/>
        <v>16.756756756756754</v>
      </c>
      <c r="S29" s="44">
        <f t="shared" si="25"/>
        <v>17.263942364799608</v>
      </c>
      <c r="T29" s="43">
        <f t="shared" si="25"/>
        <v>17.777777777777779</v>
      </c>
      <c r="U29" s="42">
        <f t="shared" si="25"/>
        <v>17.336241049763419</v>
      </c>
      <c r="V29" s="452">
        <f t="shared" si="25"/>
        <v>17.638114546376073</v>
      </c>
    </row>
    <row r="30" spans="2:23" ht="30" customHeight="1" thickBot="1">
      <c r="B30" s="260" t="s">
        <v>178</v>
      </c>
      <c r="C30" s="358">
        <v>0.83</v>
      </c>
      <c r="D30" s="68">
        <v>0.78044450857980241</v>
      </c>
      <c r="E30" s="68">
        <v>0.76022671548642196</v>
      </c>
      <c r="F30" s="68">
        <v>0.79619147748865426</v>
      </c>
      <c r="G30" s="368">
        <v>0.75265517633411649</v>
      </c>
      <c r="H30" s="368">
        <v>0.77</v>
      </c>
      <c r="I30" s="368">
        <v>0.77916856286347891</v>
      </c>
      <c r="J30" s="368">
        <v>0.76</v>
      </c>
      <c r="K30" s="411">
        <v>0.77577537175969113</v>
      </c>
      <c r="L30" s="481">
        <v>0.75349999999999995</v>
      </c>
      <c r="M30" s="483">
        <f t="shared" si="25"/>
        <v>42.783505154639172</v>
      </c>
      <c r="N30" s="47">
        <f t="shared" si="25"/>
        <v>41.959382181709806</v>
      </c>
      <c r="O30" s="48">
        <f t="shared" si="25"/>
        <v>40.827769938970285</v>
      </c>
      <c r="P30" s="47">
        <f t="shared" si="25"/>
        <v>41.955315226886839</v>
      </c>
      <c r="Q30" s="48">
        <f t="shared" si="25"/>
        <v>40.90517262685416</v>
      </c>
      <c r="R30" s="47">
        <f t="shared" si="25"/>
        <v>41.621621621621621</v>
      </c>
      <c r="S30" s="48">
        <f t="shared" si="25"/>
        <v>42.346117546928198</v>
      </c>
      <c r="T30" s="47">
        <f t="shared" si="25"/>
        <v>42.222222222222221</v>
      </c>
      <c r="U30" s="46">
        <f t="shared" si="25"/>
        <v>42.694734628605104</v>
      </c>
      <c r="V30" s="453">
        <f t="shared" si="25"/>
        <v>42.433969702089314</v>
      </c>
    </row>
    <row r="31" spans="2:23" ht="30" customHeight="1">
      <c r="B31" s="17"/>
    </row>
    <row r="32" spans="2:23" ht="30" customHeight="1">
      <c r="B32" s="2"/>
      <c r="C32" s="425"/>
      <c r="D32" s="425"/>
      <c r="L32" s="480"/>
      <c r="M32" s="370"/>
      <c r="W32" s="370"/>
    </row>
    <row r="33" spans="2:16" ht="30" customHeight="1">
      <c r="B33" s="2"/>
      <c r="L33" s="370"/>
      <c r="N33" s="425"/>
      <c r="O33" s="425"/>
      <c r="P33" s="425"/>
    </row>
    <row r="34" spans="2:16" ht="30" customHeight="1">
      <c r="B34" s="2"/>
      <c r="N34"/>
      <c r="O34"/>
      <c r="P34" s="425"/>
    </row>
    <row r="35" spans="2:16" ht="30" customHeight="1">
      <c r="B35" s="2"/>
      <c r="N35" s="425"/>
      <c r="O35" s="425"/>
      <c r="P35" s="425"/>
    </row>
    <row r="36" spans="2:16" ht="30" customHeight="1">
      <c r="B36" s="2"/>
      <c r="N36" s="425"/>
      <c r="O36" s="425"/>
      <c r="P36" s="425"/>
    </row>
    <row r="37" spans="2:16" ht="30" customHeight="1">
      <c r="B37" s="2"/>
      <c r="N37" s="425"/>
      <c r="O37" s="425"/>
      <c r="P37" s="425"/>
    </row>
    <row r="38" spans="2:16" ht="30" customHeight="1">
      <c r="B38" s="2"/>
      <c r="N38" s="425"/>
      <c r="O38" s="425"/>
      <c r="P38" s="425"/>
    </row>
    <row r="39" spans="2:16" ht="30" customHeight="1">
      <c r="B39" s="2"/>
      <c r="N39" s="425"/>
      <c r="O39" s="425"/>
      <c r="P39" s="425"/>
    </row>
    <row r="40" spans="2:16" ht="30" customHeight="1">
      <c r="B40" s="2"/>
      <c r="N40" s="425"/>
      <c r="O40" s="425"/>
      <c r="P40" s="425"/>
    </row>
    <row r="41" spans="2:16" ht="30" customHeight="1">
      <c r="B41" s="2"/>
      <c r="N41" s="425"/>
      <c r="O41" s="425"/>
      <c r="P41" s="425"/>
    </row>
    <row r="42" spans="2:16" ht="30" customHeight="1">
      <c r="B42" s="2"/>
      <c r="N42" s="425"/>
      <c r="O42" s="425"/>
      <c r="P42" s="425"/>
    </row>
    <row r="43" spans="2:16" ht="30" customHeight="1">
      <c r="B43" s="2"/>
      <c r="N43" s="425"/>
      <c r="O43" s="425"/>
      <c r="P43" s="425"/>
    </row>
    <row r="44" spans="2:16" ht="30" customHeight="1">
      <c r="B44" s="2"/>
      <c r="N44" s="425"/>
      <c r="O44" s="425"/>
      <c r="P44" s="425"/>
    </row>
    <row r="45" spans="2:16" ht="30" customHeight="1">
      <c r="B45" s="2"/>
      <c r="N45" s="425"/>
      <c r="O45" s="425"/>
      <c r="P45" s="425"/>
    </row>
    <row r="46" spans="2:16" ht="30" customHeight="1">
      <c r="B46" s="2"/>
      <c r="N46" s="425"/>
      <c r="O46" s="425"/>
      <c r="P46" s="425"/>
    </row>
    <row r="47" spans="2:16" ht="30" customHeight="1">
      <c r="B47" s="2"/>
      <c r="N47" s="425"/>
      <c r="O47" s="425"/>
      <c r="P47" s="425"/>
    </row>
    <row r="48" spans="2:16" ht="30" customHeight="1">
      <c r="N48" s="425"/>
      <c r="O48" s="425"/>
      <c r="P48" s="425"/>
    </row>
    <row r="49" spans="2:16" ht="30" customHeight="1">
      <c r="B49" s="2"/>
      <c r="N49" s="425"/>
      <c r="O49" s="425"/>
      <c r="P49" s="425"/>
    </row>
    <row r="50" spans="2:16">
      <c r="B50" s="2"/>
      <c r="N50" s="425"/>
      <c r="O50" s="425"/>
      <c r="P50" s="425"/>
    </row>
    <row r="51" spans="2:16">
      <c r="B51" s="2"/>
      <c r="N51" s="425"/>
      <c r="O51" s="425"/>
      <c r="P51" s="425"/>
    </row>
    <row r="52" spans="2:16">
      <c r="B52" s="2"/>
      <c r="N52" s="425"/>
      <c r="O52" s="425"/>
      <c r="P52" s="425"/>
    </row>
    <row r="53" spans="2:16">
      <c r="B53" s="2"/>
      <c r="N53" s="425"/>
      <c r="O53" s="425"/>
      <c r="P53" s="425"/>
    </row>
    <row r="54" spans="2:16">
      <c r="B54" s="2"/>
    </row>
    <row r="55" spans="2:16">
      <c r="E55" s="425"/>
      <c r="F55" s="425"/>
      <c r="G55" s="425"/>
      <c r="H55" s="425"/>
      <c r="I55" s="425"/>
      <c r="J55" s="425"/>
      <c r="K55" s="425"/>
    </row>
    <row r="56" spans="2:16">
      <c r="E56" s="425"/>
      <c r="F56" s="425"/>
      <c r="G56" s="425"/>
      <c r="H56" s="425"/>
      <c r="I56" s="425"/>
      <c r="J56" s="425"/>
      <c r="K56" s="425"/>
    </row>
    <row r="57" spans="2:16">
      <c r="E57" s="425"/>
      <c r="F57" s="425"/>
      <c r="G57" s="425"/>
      <c r="H57" s="425"/>
      <c r="I57" s="425"/>
      <c r="J57" s="425"/>
      <c r="K57" s="425"/>
    </row>
    <row r="58" spans="2:16">
      <c r="E58" s="425"/>
      <c r="F58" s="425"/>
      <c r="G58" s="425"/>
      <c r="H58" s="425"/>
      <c r="I58" s="425"/>
      <c r="J58" s="425"/>
      <c r="K58" s="425"/>
    </row>
    <row r="59" spans="2:16">
      <c r="E59" s="425"/>
      <c r="F59" s="425"/>
      <c r="G59" s="425"/>
      <c r="H59" s="425"/>
      <c r="I59" s="425"/>
      <c r="J59" s="425"/>
      <c r="K59" s="425"/>
    </row>
    <row r="60" spans="2:16">
      <c r="E60" s="425"/>
      <c r="F60" s="425"/>
      <c r="G60" s="425"/>
      <c r="H60" s="425"/>
      <c r="I60" s="425"/>
      <c r="J60" s="425"/>
      <c r="K60" s="425"/>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71" orientation="landscape" horizontalDpi="4294967293" r:id="rId1"/>
  <headerFooter>
    <oddHeader>&amp;L&amp;12&amp;UDeutsches Mobilitätspanel: Statistik 2010&amp;R&amp;12&amp;UInstitut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18</vt:i4>
      </vt:variant>
    </vt:vector>
  </HeadingPairs>
  <TitlesOfParts>
    <vt:vector size="32"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Mobilitätskenngrößen</vt:lpstr>
      <vt:lpstr>13 Tankbuchstatistik</vt:lpstr>
      <vt:lpstr>Hinweise und Fußnoten</vt:lpstr>
      <vt:lpstr>'7 Verkehrsbeteiligung'!_</vt:lpstr>
      <vt:lpstr>'1 Stichprobe HH'!_ftn1</vt:lpstr>
      <vt:lpstr>'10 Verkehrsleistung'!_ftnref2</vt:lpstr>
      <vt:lpstr>'11 Mobilitätszeit'!_ftnref2</vt:lpstr>
      <vt:lpstr>'5 Führerscheinbesitz'!a</vt:lpstr>
      <vt:lpstr>'13 Tankbuchstatistik'!Druckbereich</vt:lpstr>
      <vt:lpstr>'10 Verkehrsleistung'!Print_Area</vt:lpstr>
      <vt:lpstr>'11 Mobilitätszeit'!Print_Area</vt:lpstr>
      <vt:lpstr>'12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2012-05-08T08:22:25Z</cp:lastPrinted>
  <dcterms:created xsi:type="dcterms:W3CDTF">2002-05-13T15:37:41Z</dcterms:created>
  <dcterms:modified xsi:type="dcterms:W3CDTF">2019-04-09T12:10:04Z</dcterms:modified>
</cp:coreProperties>
</file>